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480" windowHeight="6330" tabRatio="939"/>
  </bookViews>
  <sheets>
    <sheet name="Titulní list" sheetId="4" r:id="rId1"/>
    <sheet name="Bilance Příjmů a Výdajů, saldo" sheetId="1" r:id="rId2"/>
    <sheet name="Příjmy" sheetId="2" r:id="rId3"/>
    <sheet name="Výdaje dle kapitol" sheetId="5" r:id="rId4"/>
    <sheet name="Výdaje" sheetId="3" r:id="rId5"/>
  </sheets>
  <definedNames>
    <definedName name="_xlnm._FilterDatabase" localSheetId="1" hidden="1">'Bilance Příjmů a Výdajů, saldo'!$A$20:$L$120</definedName>
    <definedName name="_xlnm._FilterDatabase" localSheetId="4" hidden="1">Výdaje!$A$8:$H$519</definedName>
    <definedName name="_xlnm._FilterDatabase" localSheetId="3" hidden="1">'Výdaje dle kapitol'!$A$3:$H$102</definedName>
    <definedName name="Excel_BuiltIn__FilterDatabase_3">Výdaje!$A$8:$H$519</definedName>
    <definedName name="_xlnm.Print_Titles" localSheetId="1">'Bilance Příjmů a Výdajů, saldo'!$17:$20</definedName>
    <definedName name="_xlnm.Print_Titles" localSheetId="4">Výdaje!$2:$8</definedName>
    <definedName name="_xlnm.Print_Titles" localSheetId="3">'Výdaje dle kapitol'!$1:$3</definedName>
    <definedName name="_xlnm.Print_Area" localSheetId="1">'Bilance Příjmů a Výdajů, saldo'!$A$1:$I$127</definedName>
    <definedName name="_xlnm.Print_Area" localSheetId="2">Příjmy!$A$1:$F$45</definedName>
    <definedName name="_xlnm.Print_Area" localSheetId="4">Výdaje!$A$1:$H$641</definedName>
    <definedName name="_xlnm.Print_Area" localSheetId="3">'Výdaje dle kapitol'!$A$1:$J$106</definedName>
  </definedNames>
  <calcPr calcId="145621"/>
</workbook>
</file>

<file path=xl/calcChain.xml><?xml version="1.0" encoding="utf-8"?>
<calcChain xmlns="http://schemas.openxmlformats.org/spreadsheetml/2006/main">
  <c r="I95" i="5" l="1"/>
  <c r="I96" i="5"/>
  <c r="I97" i="5"/>
  <c r="I98" i="5"/>
  <c r="I99" i="5"/>
  <c r="I100" i="5"/>
  <c r="I101" i="5"/>
  <c r="I94" i="5"/>
  <c r="I5" i="5"/>
  <c r="H92" i="5" l="1"/>
  <c r="F40" i="1" l="1"/>
  <c r="F48" i="1"/>
  <c r="F29" i="1"/>
  <c r="F21" i="1"/>
  <c r="H102" i="5"/>
  <c r="F9" i="5" l="1"/>
  <c r="E127" i="1" l="1"/>
  <c r="E106" i="1"/>
  <c r="G82" i="5" l="1"/>
  <c r="E113" i="1"/>
  <c r="C14" i="2" l="1"/>
  <c r="D29" i="2" l="1"/>
  <c r="D27" i="2"/>
  <c r="D11" i="2" l="1"/>
  <c r="F117" i="1" l="1"/>
  <c r="I54" i="5" l="1"/>
  <c r="B14" i="2" l="1"/>
  <c r="C27" i="2" l="1"/>
  <c r="C25" i="2" s="1"/>
  <c r="F41" i="5" l="1"/>
  <c r="J98" i="5"/>
  <c r="I80" i="5"/>
  <c r="F71" i="5"/>
  <c r="I14" i="5"/>
  <c r="F14" i="2"/>
  <c r="E14" i="2"/>
  <c r="D14" i="2"/>
  <c r="E117" i="1"/>
  <c r="H117" i="1"/>
  <c r="I117" i="1"/>
  <c r="F90" i="1"/>
  <c r="I72" i="5"/>
  <c r="F92" i="5"/>
  <c r="F52" i="5"/>
  <c r="F66" i="5"/>
  <c r="G90" i="1"/>
  <c r="H90" i="1"/>
  <c r="I90" i="1"/>
  <c r="E90" i="1"/>
  <c r="J68" i="5"/>
  <c r="J95" i="5"/>
  <c r="F90" i="5"/>
  <c r="F86" i="5"/>
  <c r="F84" i="5"/>
  <c r="J67" i="5"/>
  <c r="G90" i="5"/>
  <c r="G86" i="5"/>
  <c r="B9" i="2"/>
  <c r="E100" i="1"/>
  <c r="F100" i="1"/>
  <c r="G100" i="1"/>
  <c r="H100" i="1"/>
  <c r="I100" i="1"/>
  <c r="C9" i="2"/>
  <c r="B25" i="2"/>
  <c r="F82" i="5"/>
  <c r="F16" i="5"/>
  <c r="F25" i="5"/>
  <c r="F4" i="5"/>
  <c r="F7" i="5"/>
  <c r="G84" i="5"/>
  <c r="G117" i="1" l="1"/>
  <c r="I51" i="5"/>
  <c r="J51" i="5"/>
  <c r="I13" i="5"/>
  <c r="J13" i="5"/>
  <c r="H84" i="5"/>
  <c r="J84" i="5" s="1"/>
  <c r="J85" i="5"/>
  <c r="I35" i="5"/>
  <c r="J35" i="5"/>
  <c r="I73" i="5"/>
  <c r="J73" i="5"/>
  <c r="I81" i="5"/>
  <c r="J81" i="5"/>
  <c r="I40" i="5"/>
  <c r="J40" i="5"/>
  <c r="I11" i="5"/>
  <c r="J11" i="5"/>
  <c r="H82" i="5"/>
  <c r="J82" i="5" s="1"/>
  <c r="J83" i="5"/>
  <c r="I21" i="5"/>
  <c r="J21" i="5"/>
  <c r="H86" i="5"/>
  <c r="J86" i="5" s="1"/>
  <c r="J87" i="5"/>
  <c r="I65" i="5"/>
  <c r="J65" i="5"/>
  <c r="I78" i="5"/>
  <c r="J78" i="5"/>
  <c r="H90" i="5"/>
  <c r="J90" i="5" s="1"/>
  <c r="J91" i="5"/>
  <c r="H88" i="5"/>
  <c r="J89" i="5"/>
  <c r="I75" i="5"/>
  <c r="J75" i="5"/>
  <c r="J101" i="5"/>
  <c r="E11" i="2"/>
  <c r="I74" i="5"/>
  <c r="F88" i="5"/>
  <c r="G66" i="5"/>
  <c r="J99" i="5"/>
  <c r="E29" i="2"/>
  <c r="D9" i="2"/>
  <c r="F92" i="1"/>
  <c r="F113" i="1"/>
  <c r="G72" i="1"/>
  <c r="G16" i="5"/>
  <c r="I58" i="5"/>
  <c r="I50" i="5"/>
  <c r="G113" i="1"/>
  <c r="G88" i="5"/>
  <c r="J94" i="5"/>
  <c r="J97" i="5"/>
  <c r="J42" i="5"/>
  <c r="H66" i="5"/>
  <c r="I66" i="5" s="1"/>
  <c r="H113" i="1"/>
  <c r="I113" i="1"/>
  <c r="E15" i="1"/>
  <c r="G102" i="1"/>
  <c r="G95" i="1"/>
  <c r="I92" i="1"/>
  <c r="I102" i="1"/>
  <c r="E92" i="1"/>
  <c r="H21" i="1"/>
  <c r="E102" i="1"/>
  <c r="H92" i="1"/>
  <c r="G21" i="1"/>
  <c r="I95" i="1"/>
  <c r="I29" i="1"/>
  <c r="H95" i="1"/>
  <c r="G92" i="1"/>
  <c r="H102" i="1"/>
  <c r="B33" i="2"/>
  <c r="B37" i="2" s="1"/>
  <c r="F104" i="5" s="1"/>
  <c r="H29" i="1"/>
  <c r="G29" i="1"/>
  <c r="I88" i="5" l="1"/>
  <c r="E82" i="1"/>
  <c r="I82" i="5"/>
  <c r="I84" i="5"/>
  <c r="I86" i="5"/>
  <c r="I30" i="5"/>
  <c r="J30" i="5"/>
  <c r="I79" i="5"/>
  <c r="J79" i="5"/>
  <c r="I23" i="5"/>
  <c r="J23" i="5"/>
  <c r="J5" i="5"/>
  <c r="I77" i="5"/>
  <c r="J77" i="5"/>
  <c r="I44" i="5"/>
  <c r="J44" i="5"/>
  <c r="I26" i="5"/>
  <c r="J26" i="5"/>
  <c r="I12" i="5"/>
  <c r="J12" i="5"/>
  <c r="I39" i="5"/>
  <c r="J39" i="5"/>
  <c r="I62" i="5"/>
  <c r="J62" i="5"/>
  <c r="I90" i="5"/>
  <c r="I43" i="5"/>
  <c r="J43" i="5"/>
  <c r="I38" i="5"/>
  <c r="J38" i="5"/>
  <c r="I61" i="5"/>
  <c r="J61" i="5"/>
  <c r="I33" i="5"/>
  <c r="J33" i="5"/>
  <c r="I64" i="5"/>
  <c r="J64" i="5"/>
  <c r="I63" i="5"/>
  <c r="J63" i="5"/>
  <c r="J88" i="5"/>
  <c r="I59" i="5"/>
  <c r="J59" i="5"/>
  <c r="I46" i="5"/>
  <c r="J46" i="5"/>
  <c r="I17" i="5"/>
  <c r="J17" i="5"/>
  <c r="I55" i="5"/>
  <c r="J55" i="5"/>
  <c r="I22" i="5"/>
  <c r="J22" i="5"/>
  <c r="I20" i="5"/>
  <c r="J20" i="5"/>
  <c r="I45" i="5"/>
  <c r="J45" i="5"/>
  <c r="I27" i="5"/>
  <c r="J27" i="5"/>
  <c r="I18" i="5"/>
  <c r="J18" i="5"/>
  <c r="I76" i="5"/>
  <c r="J76" i="5"/>
  <c r="I31" i="5"/>
  <c r="J31" i="5"/>
  <c r="I49" i="5"/>
  <c r="J49" i="5"/>
  <c r="I47" i="5"/>
  <c r="J47" i="5"/>
  <c r="I37" i="5"/>
  <c r="J37" i="5"/>
  <c r="I60" i="5"/>
  <c r="J60" i="5"/>
  <c r="I29" i="5"/>
  <c r="J29" i="5"/>
  <c r="I15" i="5"/>
  <c r="J15" i="5"/>
  <c r="I57" i="5"/>
  <c r="J57" i="5"/>
  <c r="I34" i="5"/>
  <c r="J34" i="5"/>
  <c r="I48" i="5"/>
  <c r="J48" i="5"/>
  <c r="J66" i="5"/>
  <c r="F82" i="1"/>
  <c r="E48" i="1"/>
  <c r="F11" i="2"/>
  <c r="E95" i="1"/>
  <c r="F95" i="1"/>
  <c r="I42" i="5"/>
  <c r="H41" i="5"/>
  <c r="J100" i="5"/>
  <c r="G92" i="5"/>
  <c r="E29" i="1"/>
  <c r="H72" i="1"/>
  <c r="H35" i="1"/>
  <c r="E9" i="2"/>
  <c r="E21" i="1"/>
  <c r="F102" i="5"/>
  <c r="G4" i="5"/>
  <c r="E64" i="1"/>
  <c r="F102" i="1"/>
  <c r="E27" i="2"/>
  <c r="F29" i="2"/>
  <c r="F27" i="2" s="1"/>
  <c r="G9" i="5"/>
  <c r="E72" i="1"/>
  <c r="G41" i="5"/>
  <c r="G52" i="5"/>
  <c r="H71" i="5"/>
  <c r="J10" i="5"/>
  <c r="E40" i="1"/>
  <c r="G35" i="1"/>
  <c r="G48" i="1"/>
  <c r="G71" i="5"/>
  <c r="J19" i="5"/>
  <c r="D25" i="2"/>
  <c r="J56" i="5"/>
  <c r="G25" i="5"/>
  <c r="I21" i="1"/>
  <c r="C33" i="2"/>
  <c r="C37" i="2" s="1"/>
  <c r="G104" i="5" s="1"/>
  <c r="H104" i="5" s="1"/>
  <c r="F15" i="1"/>
  <c r="I71" i="5" l="1"/>
  <c r="J71" i="5"/>
  <c r="I32" i="5"/>
  <c r="J32" i="5"/>
  <c r="H4" i="5"/>
  <c r="J4" i="5" s="1"/>
  <c r="I6" i="5"/>
  <c r="J6" i="5"/>
  <c r="I28" i="5"/>
  <c r="J28" i="5"/>
  <c r="I41" i="5"/>
  <c r="J41" i="5"/>
  <c r="I53" i="5"/>
  <c r="J53" i="5"/>
  <c r="I36" i="5"/>
  <c r="J36" i="5"/>
  <c r="F106" i="5"/>
  <c r="F9" i="2"/>
  <c r="E56" i="1"/>
  <c r="H52" i="5"/>
  <c r="I56" i="5"/>
  <c r="H16" i="5"/>
  <c r="I19" i="5"/>
  <c r="H9" i="5"/>
  <c r="I10" i="5"/>
  <c r="G7" i="5"/>
  <c r="G102" i="5" s="1"/>
  <c r="F72" i="1"/>
  <c r="I72" i="1"/>
  <c r="F106" i="1"/>
  <c r="F64" i="1"/>
  <c r="I35" i="1"/>
  <c r="I82" i="1"/>
  <c r="H25" i="5"/>
  <c r="G82" i="1"/>
  <c r="G40" i="1"/>
  <c r="F35" i="1"/>
  <c r="E35" i="1"/>
  <c r="E120" i="1" s="1"/>
  <c r="I48" i="1"/>
  <c r="H48" i="1"/>
  <c r="D33" i="2"/>
  <c r="D37" i="2" s="1"/>
  <c r="G15" i="1"/>
  <c r="F56" i="1"/>
  <c r="G64" i="1"/>
  <c r="F25" i="2"/>
  <c r="E25" i="2"/>
  <c r="F120" i="1" l="1"/>
  <c r="F127" i="1" s="1"/>
  <c r="I4" i="5"/>
  <c r="I9" i="5"/>
  <c r="J9" i="5"/>
  <c r="I52" i="5"/>
  <c r="J52" i="5"/>
  <c r="I25" i="5"/>
  <c r="J25" i="5"/>
  <c r="I16" i="5"/>
  <c r="J16" i="5"/>
  <c r="H7" i="5"/>
  <c r="J8" i="5"/>
  <c r="J96" i="5"/>
  <c r="H106" i="1"/>
  <c r="G106" i="1"/>
  <c r="G106" i="5"/>
  <c r="H82" i="1"/>
  <c r="I40" i="1"/>
  <c r="H40" i="1"/>
  <c r="H64" i="1"/>
  <c r="I64" i="1"/>
  <c r="H15" i="1"/>
  <c r="E33" i="2"/>
  <c r="E37" i="2" s="1"/>
  <c r="G56" i="1"/>
  <c r="F33" i="2"/>
  <c r="F37" i="2" s="1"/>
  <c r="I15" i="1"/>
  <c r="G120" i="1" l="1"/>
  <c r="G127" i="1" s="1"/>
  <c r="J102" i="5"/>
  <c r="I7" i="5"/>
  <c r="J7" i="5"/>
  <c r="I92" i="5"/>
  <c r="J92" i="5"/>
  <c r="I106" i="1"/>
  <c r="H56" i="1"/>
  <c r="I102" i="5" l="1"/>
  <c r="H106" i="5"/>
  <c r="H120" i="1"/>
  <c r="H127" i="1" s="1"/>
  <c r="I56" i="1"/>
  <c r="I120" i="1" l="1"/>
  <c r="I127" i="1" s="1"/>
</calcChain>
</file>

<file path=xl/sharedStrings.xml><?xml version="1.0" encoding="utf-8"?>
<sst xmlns="http://schemas.openxmlformats.org/spreadsheetml/2006/main" count="1373" uniqueCount="721">
  <si>
    <t>C e l k o v á   b i l a n c e   -   r e k a p i t u l a c e</t>
  </si>
  <si>
    <t>P Ř Í J M Y</t>
  </si>
  <si>
    <t>tis. Kč</t>
  </si>
  <si>
    <t xml:space="preserve">Očekávané příjmy kraje </t>
  </si>
  <si>
    <t>Daňové příjmy</t>
  </si>
  <si>
    <t>Nedaňové příjmy</t>
  </si>
  <si>
    <t>Kapitálové příjmy</t>
  </si>
  <si>
    <t>Dotace a příspěvky</t>
  </si>
  <si>
    <t>PŘÍJMY CELKEM</t>
  </si>
  <si>
    <t>V Ý D A J E</t>
  </si>
  <si>
    <t>ORJ</t>
  </si>
  <si>
    <t>Odbor / resort</t>
  </si>
  <si>
    <t>Kap.</t>
  </si>
  <si>
    <t>Název kapitoly</t>
  </si>
  <si>
    <t>01</t>
  </si>
  <si>
    <t>kancelář hejtmana celkem</t>
  </si>
  <si>
    <t>x</t>
  </si>
  <si>
    <t>kancelář hejtmana</t>
  </si>
  <si>
    <t>Zastupitelstvo</t>
  </si>
  <si>
    <t>Působnosti</t>
  </si>
  <si>
    <t>Kapitálové výdaje</t>
  </si>
  <si>
    <t>02</t>
  </si>
  <si>
    <t xml:space="preserve">rozvoj a EP celkem </t>
  </si>
  <si>
    <t>03</t>
  </si>
  <si>
    <t xml:space="preserve">ekonomika celkem </t>
  </si>
  <si>
    <t>ekonomika</t>
  </si>
  <si>
    <t>Úvěry</t>
  </si>
  <si>
    <t>04</t>
  </si>
  <si>
    <t>školství, mládeže a TV celkem</t>
  </si>
  <si>
    <t>školství, mládeže a TV</t>
  </si>
  <si>
    <t>Příspěvkové org.</t>
  </si>
  <si>
    <t>05</t>
  </si>
  <si>
    <t xml:space="preserve">sociální věci celkem </t>
  </si>
  <si>
    <t>sociální věci</t>
  </si>
  <si>
    <t>06</t>
  </si>
  <si>
    <t xml:space="preserve">doprava celkem </t>
  </si>
  <si>
    <t>doprava</t>
  </si>
  <si>
    <t>07</t>
  </si>
  <si>
    <t xml:space="preserve">kultura, pam.péče a CR celkem </t>
  </si>
  <si>
    <t>kultura, pam.péče a CR</t>
  </si>
  <si>
    <t>08</t>
  </si>
  <si>
    <t xml:space="preserve">ŽP a zemědělství celkem </t>
  </si>
  <si>
    <t>ŽP a zemědělství</t>
  </si>
  <si>
    <t>Fond ochrany vod</t>
  </si>
  <si>
    <t>09</t>
  </si>
  <si>
    <t>zdravotnictví celkem</t>
  </si>
  <si>
    <t>zdravotnictví</t>
  </si>
  <si>
    <t>10</t>
  </si>
  <si>
    <t xml:space="preserve">právní celkem </t>
  </si>
  <si>
    <t>právní</t>
  </si>
  <si>
    <t>11</t>
  </si>
  <si>
    <t>úz.plán a stavební řád celkem</t>
  </si>
  <si>
    <t>úz.plán a stavební řád</t>
  </si>
  <si>
    <t>12</t>
  </si>
  <si>
    <t>informatika celkem</t>
  </si>
  <si>
    <t>informatika</t>
  </si>
  <si>
    <t>13</t>
  </si>
  <si>
    <t xml:space="preserve">správní celkem </t>
  </si>
  <si>
    <t>správní</t>
  </si>
  <si>
    <t>14</t>
  </si>
  <si>
    <t xml:space="preserve">investice a spr. majetku celkem </t>
  </si>
  <si>
    <t>investice a spr. majetku</t>
  </si>
  <si>
    <t>15</t>
  </si>
  <si>
    <t xml:space="preserve">kancelář ředitele celkem </t>
  </si>
  <si>
    <t>kancelář ředitele</t>
  </si>
  <si>
    <t>Sociální fond</t>
  </si>
  <si>
    <t>ostatní</t>
  </si>
  <si>
    <t>VÝDAJE CELKEM</t>
  </si>
  <si>
    <t>S A L D O</t>
  </si>
  <si>
    <t>SALDO DISPONIBILNÍCH ZDROJŮ</t>
  </si>
  <si>
    <t>P o d r o b n é    č l e n ě n í</t>
  </si>
  <si>
    <t xml:space="preserve">  v tis.Kč</t>
  </si>
  <si>
    <t xml:space="preserve">PŘÍJMY                       </t>
  </si>
  <si>
    <t>1) Daňové příjmy</t>
  </si>
  <si>
    <t>z toho:</t>
  </si>
  <si>
    <t xml:space="preserve">b) správní poplatky </t>
  </si>
  <si>
    <t>2) Nedaňové příjmy</t>
  </si>
  <si>
    <t xml:space="preserve">     z toho:</t>
  </si>
  <si>
    <t xml:space="preserve">3) Dotace a příspěvky </t>
  </si>
  <si>
    <t>a) zákon o státním rozpočtu</t>
  </si>
  <si>
    <t>v tom:</t>
  </si>
  <si>
    <t>c) ostatní dotace</t>
  </si>
  <si>
    <t>4) Kapitálové příjmy</t>
  </si>
  <si>
    <t>Příjmy / očekávané příjmy celkem</t>
  </si>
  <si>
    <t xml:space="preserve">OSTATNÍ ZDROJE                      </t>
  </si>
  <si>
    <t>5) Financování - pouze úvěrové zdroje</t>
  </si>
  <si>
    <t>PŘÍJMY KRAJE CELKEM</t>
  </si>
  <si>
    <t>P o d r o b n é   č l e n ě n í</t>
  </si>
  <si>
    <t>kap.</t>
  </si>
  <si>
    <t xml:space="preserve">název akce - činnosti </t>
  </si>
  <si>
    <t>Zastupitelstvo celkem</t>
  </si>
  <si>
    <t>odbor kancelář hejtmana celkem</t>
  </si>
  <si>
    <t>limitované a obdobné výdaje</t>
  </si>
  <si>
    <t>ostatní běžné výdaje</t>
  </si>
  <si>
    <t>odbor kancelář ředitele celkem</t>
  </si>
  <si>
    <t>osobní výdaje členů zastupitelstva</t>
  </si>
  <si>
    <t xml:space="preserve">běžné provozní výdaje </t>
  </si>
  <si>
    <t>Krajský úřad celkem</t>
  </si>
  <si>
    <t>osobní výdaje zaměstnanců kraje</t>
  </si>
  <si>
    <t>běžné výdaje krajského úřadu</t>
  </si>
  <si>
    <t>Příspěvkové organizace celkem</t>
  </si>
  <si>
    <t>provozní příspěvky PO v resortu v školství celkem</t>
  </si>
  <si>
    <t>provozní příspěvky PO v resortu sociálních věcí</t>
  </si>
  <si>
    <t>provozní příspěvky PO v resortu dopravy</t>
  </si>
  <si>
    <t>provozní příspěvky PO v resortu kultury</t>
  </si>
  <si>
    <t>provozní příspěvky PO v resortu životního prostředí</t>
  </si>
  <si>
    <t>provozní příspěvky PO v resortu zdravotnictví</t>
  </si>
  <si>
    <t>Působnosti celkem</t>
  </si>
  <si>
    <t>výdaje resortu kancelář hejtmana celkem</t>
  </si>
  <si>
    <t>prevence a opatření pro krizové stavy</t>
  </si>
  <si>
    <t>propagace a prezentace kraje</t>
  </si>
  <si>
    <t>výdaje resortu rozvoje kraje celkem</t>
  </si>
  <si>
    <t>výdaje resortu ekonomiky celkem</t>
  </si>
  <si>
    <t>finanční operace a ostatní platby</t>
  </si>
  <si>
    <t>výdaje resortu školství celkem</t>
  </si>
  <si>
    <t>ostatní činnosti</t>
  </si>
  <si>
    <t>výdaje resortu dopravy celkem</t>
  </si>
  <si>
    <t>výdaje resortu kultury celkem</t>
  </si>
  <si>
    <t>výdaje resortu životního prostředí celkem</t>
  </si>
  <si>
    <t>výdaje resortu zdravotnictví celkem</t>
  </si>
  <si>
    <t>náhrady škod</t>
  </si>
  <si>
    <t>výdaje právního odboru celkem</t>
  </si>
  <si>
    <t>finanční rezerva kraje dle zásad na úrovni 1% z daň. příjmů</t>
  </si>
  <si>
    <t>Kapitálové výdaje celkem</t>
  </si>
  <si>
    <t>jmenovité investiční akce odboru</t>
  </si>
  <si>
    <t>výdaje resortu sociálních věcí celkem</t>
  </si>
  <si>
    <t>Spolufinancování EU celkem</t>
  </si>
  <si>
    <t xml:space="preserve"> výdaje resortu kultury celkem</t>
  </si>
  <si>
    <t xml:space="preserve"> výdaje resortu životního prostředí celkem</t>
  </si>
  <si>
    <t xml:space="preserve"> výdaje resortu zdravotnictví celkem</t>
  </si>
  <si>
    <t>Úvěry celkem</t>
  </si>
  <si>
    <t>splátky JISTINY z úvěru na revitalizaci pozemních komunikací</t>
  </si>
  <si>
    <t>úhrada ÚROKŮ z úvěru na revitalizaci pozemních komunikací</t>
  </si>
  <si>
    <t>splátky JISTINY z úvěru na revitalizaci mostů na silnicích II. a III. tř.</t>
  </si>
  <si>
    <t>úhrada ÚROKŮ z úvěru na revitalizaci mostů na silnicích II. a III. tř.</t>
  </si>
  <si>
    <t>Sociální fond celkem</t>
  </si>
  <si>
    <t>výdaje sociálního fondu celkem</t>
  </si>
  <si>
    <t>Fond ochrany vod celkem</t>
  </si>
  <si>
    <t>VÝDAJE KRAJE CELKEM</t>
  </si>
  <si>
    <t>v tom: provozní příspěvek KSS LK p.o.</t>
  </si>
  <si>
    <t xml:space="preserve">          dotace na zajištění údržby silnic II a III. třídy (" Silnice LK a.s.")</t>
  </si>
  <si>
    <t>LIBERECKÝ KRAJ</t>
  </si>
  <si>
    <t>TABULKOVÁ ČÁST</t>
  </si>
  <si>
    <t>poznámky:</t>
  </si>
  <si>
    <t>919</t>
  </si>
  <si>
    <t>rezervy na řešení výkonnosti krajských PO</t>
  </si>
  <si>
    <t>udržitelnost projektů spolufnancovaných z prostředků EU</t>
  </si>
  <si>
    <t>Transfery</t>
  </si>
  <si>
    <t>Stipendijní program pro žáky odborných škol</t>
  </si>
  <si>
    <t>Lékařská pohotovostní služba</t>
  </si>
  <si>
    <t>Ošetření osob pod vlivem alkoholu</t>
  </si>
  <si>
    <t>Dotační fond</t>
  </si>
  <si>
    <t>v tis. Kč</t>
  </si>
  <si>
    <t>ZU</t>
  </si>
  <si>
    <t>SU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</si>
  <si>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</si>
  <si>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</si>
  <si>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</si>
  <si>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</si>
  <si>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</si>
  <si>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</si>
  <si>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PŘÍSPĚVKOVÉ ORGANIZACE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</si>
  <si>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</si>
  <si>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</si>
  <si>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</si>
  <si>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</si>
  <si>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</si>
  <si>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</si>
  <si>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rezervy pro řešení krajských PO</t>
  </si>
  <si>
    <t>PŮSOBNOSTI</t>
  </si>
  <si>
    <t>odbor regionálního rozvoje a evropských projektů</t>
  </si>
  <si>
    <t>odbor územního plánování</t>
  </si>
  <si>
    <t>odbor informatiky</t>
  </si>
  <si>
    <t>odbor investic a správy nemovitého majetku</t>
  </si>
  <si>
    <t>TRANSFERY</t>
  </si>
  <si>
    <t>KAPITÁLOVÉ VÝDAJE</t>
  </si>
  <si>
    <t>odbor ekonomický - rezervy výpadků daň. příjmů</t>
  </si>
  <si>
    <t>SPOLUFINANCOVÁNÍ  EU</t>
  </si>
  <si>
    <t>odbor kultury, památkové péče a cestovního ruchu</t>
  </si>
  <si>
    <t>ÚVĚRY</t>
  </si>
  <si>
    <t>SOCIÁLNÍ FOND</t>
  </si>
  <si>
    <t>FOND OCHRANY VOD</t>
  </si>
  <si>
    <t>VÝDAJE kraje CELKEM</t>
  </si>
  <si>
    <t>PŘÍJMY  kraje CELKEM</t>
  </si>
  <si>
    <t>SALDO ROZPOČTU</t>
  </si>
  <si>
    <t>smluvní závazky</t>
  </si>
  <si>
    <t>ekonomický odbor</t>
  </si>
  <si>
    <t>krajský program BESIP</t>
  </si>
  <si>
    <t xml:space="preserve"> </t>
  </si>
  <si>
    <t xml:space="preserve">ostatní SW služby </t>
  </si>
  <si>
    <t>Pokladní správa celkem</t>
  </si>
  <si>
    <t>dopravní prostředky</t>
  </si>
  <si>
    <r>
      <t>6) Financování - ostatní</t>
    </r>
    <r>
      <rPr>
        <sz val="8"/>
        <rFont val="Arial"/>
        <family val="2"/>
        <charset val="238"/>
      </rPr>
      <t xml:space="preserve"> (půjčky SFDI, zůstatky zvl. účtů EU, peněžních fondů a výsledek hospodaření)</t>
    </r>
  </si>
  <si>
    <t>Vesnice roku</t>
  </si>
  <si>
    <t>Veletrh vzdělávání a pracovních příležitostí</t>
  </si>
  <si>
    <t>EHP/Norsko - Revitalizace hříšť - 2.etapa - udržitelnost projektu</t>
  </si>
  <si>
    <t>Burza škol Česká Lípa</t>
  </si>
  <si>
    <t>Burza škol Turnov</t>
  </si>
  <si>
    <t>Euroklíč</t>
  </si>
  <si>
    <t>vyrovnávací platba KORID LK, spol. s r.o.</t>
  </si>
  <si>
    <t>podpora DDH v LK</t>
  </si>
  <si>
    <t>záchranné programy, odborné posudky, management ochrany přírody (Natura 2000, přírodní rezervace, přírodní parky, přírodní památky), stráž ochrany přírody, plány péče o přírodu, publikační činnost</t>
  </si>
  <si>
    <t>finanční dary jako ocenění v soutěži Výrobek Libereckého kraje v odvětví potravinářství a zemědělství</t>
  </si>
  <si>
    <t>Příspěvek na provoz Hospice LK</t>
  </si>
  <si>
    <t>územní studie</t>
  </si>
  <si>
    <t>Krizový fond</t>
  </si>
  <si>
    <t>KRIZOVÝ FOND</t>
  </si>
  <si>
    <t>LESNICKÝ FOND</t>
  </si>
  <si>
    <t>926xx</t>
  </si>
  <si>
    <t>DOTAČNÍ FOND</t>
  </si>
  <si>
    <t>právní odbor</t>
  </si>
  <si>
    <t>18</t>
  </si>
  <si>
    <t>oddělení sekretariátu ředitele</t>
  </si>
  <si>
    <t>rezervy na řešení věcných, fin. a org. opatření orgánů kraje</t>
  </si>
  <si>
    <t>výdaje krizového fondu celkem</t>
  </si>
  <si>
    <t>Lesnický fond</t>
  </si>
  <si>
    <t>výdaje lesnického fondu celkem</t>
  </si>
  <si>
    <t xml:space="preserve">v tom: </t>
  </si>
  <si>
    <t>a) sdílené daně - podíl na sdílených daních státu = viz pozn. 1)</t>
  </si>
  <si>
    <t>rezervy pro ostatní zbývající programy</t>
  </si>
  <si>
    <t>pokladní správa</t>
  </si>
  <si>
    <t>Pokladní správa</t>
  </si>
  <si>
    <t>výdaje odboru sekretariát ředitele celkem</t>
  </si>
  <si>
    <t>výdaje odboru informatiky celkem</t>
  </si>
  <si>
    <t>výdaje odboru úz.plánování celkem</t>
  </si>
  <si>
    <t>ostatní výdaje</t>
  </si>
  <si>
    <t>výdaje odboru investic celkem</t>
  </si>
  <si>
    <t>transfery resortu kancelář hejtmana celkem</t>
  </si>
  <si>
    <t>transfery resortu rozvoje kraje  celkem</t>
  </si>
  <si>
    <t>transfery resortu školství celkem</t>
  </si>
  <si>
    <t>transfery resortu sociálních věcí  celkem</t>
  </si>
  <si>
    <t>transfery resortu kultury  celkem</t>
  </si>
  <si>
    <t>transfery resortu životního prostředí  celkem</t>
  </si>
  <si>
    <t>transfery resortu zdravotnictví  celkem</t>
  </si>
  <si>
    <t>výdaje odboru územního plánování celkem</t>
  </si>
  <si>
    <t>výdaje odboru kancelář ředitele celkem</t>
  </si>
  <si>
    <t>výdaje vyplývající ze smluvních a obdobných závazků</t>
  </si>
  <si>
    <t>výdaje v návaznosti na usnesení orgánů kraje a právní předpisy</t>
  </si>
  <si>
    <t>oddělení sekret. ředitele</t>
  </si>
  <si>
    <t>sekretariát ředitele</t>
  </si>
  <si>
    <t>Spolufinancování EU</t>
  </si>
  <si>
    <t>ostatní výdaje resortu</t>
  </si>
  <si>
    <t>výdaje kraje na zajištění dopravní obslužnosti a integr. dopr. syst.</t>
  </si>
  <si>
    <t>Krajský standardizovaný projekt ZZS LK</t>
  </si>
  <si>
    <t>ostatní akce</t>
  </si>
  <si>
    <t>transfery resortu dopravy celkem</t>
  </si>
  <si>
    <t>zdravotní politika kraje</t>
  </si>
  <si>
    <t>úvěry v resortu ekonomiky</t>
  </si>
  <si>
    <t>Krajský úřad</t>
  </si>
  <si>
    <t>výkupy pozemků pod komunikacemi</t>
  </si>
  <si>
    <r>
      <t>Dotační fond</t>
    </r>
    <r>
      <rPr>
        <b/>
        <sz val="8"/>
        <rFont val="Arial"/>
        <family val="2"/>
        <charset val="238"/>
      </rPr>
      <t xml:space="preserve"> (nerozepsaná rezerva)</t>
    </r>
  </si>
  <si>
    <t xml:space="preserve">odbor regionálního rozvoje a evropských projektů                    </t>
  </si>
  <si>
    <t xml:space="preserve">odbor investic a správy nemovitého majetku            </t>
  </si>
  <si>
    <t>e) ostatní nedaňové příjmy (doprava - věcná břemena, přijaté sankční platby apod.)</t>
  </si>
  <si>
    <t>Vesnice roku-kronika</t>
  </si>
  <si>
    <t>Vesnice roku-knihovna</t>
  </si>
  <si>
    <t>Implementace ISRR Krkonoše</t>
  </si>
  <si>
    <t>Sympozium uměleckoprůmyslových škol Libereckého kraje</t>
  </si>
  <si>
    <t>Soutěže - podpora talentovaných dětí a mládeže</t>
  </si>
  <si>
    <t>Diagnostické nástroje pro školská poradenská zařízení</t>
  </si>
  <si>
    <t>Podpora aktivit příspěvkových organizací</t>
  </si>
  <si>
    <t>Kompletní rekonstrukce a modernizace Krajské nemocnice Liberec, a.s.</t>
  </si>
  <si>
    <t>aktualizace ZÚR LK</t>
  </si>
  <si>
    <t>POKLADNÍ SPRÁVA</t>
  </si>
  <si>
    <t xml:space="preserve">Chráněné pracoviště Česká Lípa </t>
  </si>
  <si>
    <t>Euroregion Nisa - členský příspěvek</t>
  </si>
  <si>
    <t>Sdružení hasičů ČMS - neinvestiční dotace</t>
  </si>
  <si>
    <t>programy resortu kancelář hejtmana celkem</t>
  </si>
  <si>
    <t>programy resortu rozvoje kraje celkem</t>
  </si>
  <si>
    <t>programy resortu školství, TV a sportu celkem</t>
  </si>
  <si>
    <t>programy resortu sociálních věcí celkem</t>
  </si>
  <si>
    <t>programy resortu dopravy celkem</t>
  </si>
  <si>
    <t>programy resortu  kultury celkem</t>
  </si>
  <si>
    <t>programy resortu životního prostředí celkem</t>
  </si>
  <si>
    <t>programy resortu zdravotnictví celkem</t>
  </si>
  <si>
    <t>ostatní programy výše neuvedené celkem</t>
  </si>
  <si>
    <t>jmenovité akce odboru</t>
  </si>
  <si>
    <t>výkon působností dle zákona č. 561/2004 Sb. školský zákon</t>
  </si>
  <si>
    <t xml:space="preserve"> eGovernment ve zdravotnictví </t>
  </si>
  <si>
    <t>zubní pohotovostní služba</t>
  </si>
  <si>
    <t>správní činnosti, znalecké komise a ostatní činnosti</t>
  </si>
  <si>
    <t>Horská služba - podpora činnosti</t>
  </si>
  <si>
    <t>ostatní akce výše neuvedené</t>
  </si>
  <si>
    <t>výdaje oddělení sekretariát ředitele celkem</t>
  </si>
  <si>
    <t>jmenovité investiční akce oddělení</t>
  </si>
  <si>
    <t>Kofinancování IROP a TOP - rezervy celkem</t>
  </si>
  <si>
    <t>Demolice objektů v oblasti Ralska</t>
  </si>
  <si>
    <t>LRN Cvikov - omítky a zateplení budovy "A"</t>
  </si>
  <si>
    <t>ZZS LK- Dostavba a rekonstrukce VZ LZZS</t>
  </si>
  <si>
    <t>ZZS LK - Výstavba VZ Rokytnice</t>
  </si>
  <si>
    <t>Žena regionu</t>
  </si>
  <si>
    <t>SPO - rodinná politika</t>
  </si>
  <si>
    <t>Agentura regionálního rozvoje</t>
  </si>
  <si>
    <t>Sociální služby-metodické vedení sociálních služeb</t>
  </si>
  <si>
    <t>Zpracování odborných posudků, konzultační činnost a právní služby</t>
  </si>
  <si>
    <t>IT aplikace (hosting, servisní podpora a příp.úpravy) - řízení sociálních služeb</t>
  </si>
  <si>
    <t>Střednědobý plán rozvoje sociálních služeb - strategie sociálních služeb poskytovatelů a obcí</t>
  </si>
  <si>
    <t>Hospic - režijní náklady</t>
  </si>
  <si>
    <t>rozvoj DMVS</t>
  </si>
  <si>
    <t>rozvoj aplikací</t>
  </si>
  <si>
    <t xml:space="preserve">Asociace krajů ČR  - členský příspěvek </t>
  </si>
  <si>
    <t>Dotace jednotkám požární ochrany obcí (SDH) k programu Ministerstva vnitra</t>
  </si>
  <si>
    <t>MAS LAG Podralsko</t>
  </si>
  <si>
    <t>MAS Brána do Českého ráje</t>
  </si>
  <si>
    <t>MAS "Přijďte pobejt!"</t>
  </si>
  <si>
    <t>MAS Achát</t>
  </si>
  <si>
    <t>MAS Český sever</t>
  </si>
  <si>
    <t>MAS Frýdlantsko</t>
  </si>
  <si>
    <t>MAS Podještědí</t>
  </si>
  <si>
    <t>O.P.S. pro Český ráj</t>
  </si>
  <si>
    <t>MAS Rozvoj Tanvaldska</t>
  </si>
  <si>
    <t>Systémová podpora vzdělávání žáků ve speciálních ZŠ</t>
  </si>
  <si>
    <t>Pakt zaměstnanosti - Sdružení pro rozvoj Libereckého kraje z.s., IČ: 02091470</t>
  </si>
  <si>
    <t>KPK - neinvestiční transfery na protidrogovou politiku</t>
  </si>
  <si>
    <t>SPO - spolufinancování osob pověřených k výkonu SPOD</t>
  </si>
  <si>
    <t>Festival národnostních menšin</t>
  </si>
  <si>
    <t>Na kole jen s přilbou v Libereckém kraji</t>
  </si>
  <si>
    <t>odbavovací systém IDOL</t>
  </si>
  <si>
    <t>Křehká krása Jablonec nad Nisou - Svaz výrobců skla a bižuterie JBC</t>
  </si>
  <si>
    <t>Jazzfest Liberec 2018 - Bohemia Jazzfest, o.p.s.</t>
  </si>
  <si>
    <t>Krakonošův divadelní podzim - OS Větrov Vysoké n.J.</t>
  </si>
  <si>
    <t>Febiofest</t>
  </si>
  <si>
    <t>dotace na akci Dožínkové slavnosti - Semilský pecen - Město Semily</t>
  </si>
  <si>
    <t>dlouhodobě podporované projekty - projekt Ekoškola - (ZOO Liberec)</t>
  </si>
  <si>
    <t>dlouhodobě podporované projekty - dotace pro dotační program Podpora ekologické výchovy na školách - (Nadace Ivana Dejmala)</t>
  </si>
  <si>
    <t>specializační studium pro školní koordinátory EVVO - (ZOO Liberec)</t>
  </si>
  <si>
    <t>příspěvek na činnost - Agrární, poradenské a informační centrum LK  - APIC</t>
  </si>
  <si>
    <t>M.R.K.E.V - síť škol zabývajících se EVVO - (ZOO Liberec)</t>
  </si>
  <si>
    <t>Podpora činnosti - Potravinová banka Liberec z.s</t>
  </si>
  <si>
    <t>Podpora činnosti - Geopark Ralsko</t>
  </si>
  <si>
    <t>Podpora činnosti - Geopark Český ráj</t>
  </si>
  <si>
    <t>Podpora nadregionálních veřejných služeb - ZOO Liberec, příspěvek na činnost</t>
  </si>
  <si>
    <t>Podpora nadregionálních veřejných služeb - Botanická zahrada, příspěvek na činnost</t>
  </si>
  <si>
    <t xml:space="preserve">Zubní pohotovostní služba </t>
  </si>
  <si>
    <t>Střední uměleckoprůmyslová škola sklářská, Železný Brod, p.o. - rekonstrukce části domova mládeže</t>
  </si>
  <si>
    <t>Gymnázium Dr. Antona Randy, Jablonec nad Nisou, p.o. - výstavba obslužného objektu pro sportovce</t>
  </si>
  <si>
    <t>rekonstrukce a opravy havarijních úseků silnic</t>
  </si>
  <si>
    <t>budovy, haly a stavby</t>
  </si>
  <si>
    <t>stroje, přístroje a zařízení</t>
  </si>
  <si>
    <t>úprava vestibulu</t>
  </si>
  <si>
    <t>oddělení sekretariátu ředitele - pojištění majetku PO</t>
  </si>
  <si>
    <t>pojištění majetku PO</t>
  </si>
  <si>
    <t>ÚČELOVÉ PŘÍSPĚVKY PO</t>
  </si>
  <si>
    <t>Účelové příspěvky PO celkem</t>
  </si>
  <si>
    <t>Účelové příspěvky PO</t>
  </si>
  <si>
    <t>STŘEDNĚDOBÝ VÝHLED ROZPOČTU</t>
  </si>
  <si>
    <t>SVR 2020</t>
  </si>
  <si>
    <t>SVR 2021</t>
  </si>
  <si>
    <t>rezervy na řešení věcných, fin. a org. opatření KÚ LK</t>
  </si>
  <si>
    <t>rezerva na řešení výkonnosti krajských PO</t>
  </si>
  <si>
    <t>d) odvody odpisů z nemovitého majetku PO kraje = viz pozn. 4)</t>
  </si>
  <si>
    <t>c) splátky návratných finančních výpomocí a zápůjček 3)</t>
  </si>
  <si>
    <t>3) na úrovni SR nejsou splátky návratných finančních výpomocí a zápůjček rozpočtovány, neboť nejvýznamější objem prostředků v NFV souvisí s projekty EU, kde je velmi obtížná predikovatelnost "skutečného" obdržení finančních prostředků (posun v harmonogramech projektů a následně proplácení ze strany platebních orgánů) - kraj má v tomto směru ošetřen nejzazší termín úhrady</t>
  </si>
  <si>
    <t xml:space="preserve">Hry olympiád dětí a mládeže - účast </t>
  </si>
  <si>
    <t xml:space="preserve">e-Govenment LK, Technologické centrum </t>
  </si>
  <si>
    <t>výdaje odbor kancelář ředitele celkem</t>
  </si>
  <si>
    <t>e-Govenment ve zdravotnictví - e-health</t>
  </si>
  <si>
    <t>ostatní přímá podpora - vybrané aktivity resortu cestovního ruchu, památkové péče a kultury</t>
  </si>
  <si>
    <t>Podpora investičních projektů v resortu</t>
  </si>
  <si>
    <t>NsP Česká Lípa, a.s. - příplatek mimo základní kapitál na projekty směřující k modernizaci objektů a vybavení</t>
  </si>
  <si>
    <t>modernizace IT infrastruktury KÚ LK</t>
  </si>
  <si>
    <t>transfery resortu informatiky celkem</t>
  </si>
  <si>
    <t>spoluúčast na společné úhradě SW krajům</t>
  </si>
  <si>
    <t xml:space="preserve">Příspěvkové org. </t>
  </si>
  <si>
    <t>SVR 2022</t>
  </si>
  <si>
    <t>rekonstrukce rozvodů otopné a chladné vody mezi stoupačkami a indukčními jednotkami</t>
  </si>
  <si>
    <t>rekonstrukce střechy energocentra</t>
  </si>
  <si>
    <t>rekonstrukce parkovacích ploch</t>
  </si>
  <si>
    <t>rekonstrukce klíčového systému v budově KÚ LK</t>
  </si>
  <si>
    <t>rekonstrukce budovy krajského úřadu</t>
  </si>
  <si>
    <t xml:space="preserve">Město Nový Bor - Sklářský festival IGS </t>
  </si>
  <si>
    <t>Slavnosti řeky Nisy</t>
  </si>
  <si>
    <t>g) ostatní nedaňové příjmy - podnikatel. inkubátor</t>
  </si>
  <si>
    <t>h) příspěvky na dopravní obslužnost od ostatních přispěvatelů</t>
  </si>
  <si>
    <t>Podnikatelský inkubátor LK</t>
  </si>
  <si>
    <t>ESUS NOVUM</t>
  </si>
  <si>
    <t>příspěvek krajskému úřadu na výkon státní správy 5)</t>
  </si>
  <si>
    <t>b) dotace od obcí na dopravní obslužnost 6)</t>
  </si>
  <si>
    <t>Jizerská magistrála - Jizerská o.p.s., IČO: 25412949</t>
  </si>
  <si>
    <t>Krkonošská magistrála - Krkonoše svazek měst a obcí, IČO: 70157898</t>
  </si>
  <si>
    <t>Lužickohorská magistrála, Svazek obcí Novoborska, IČO:68955057</t>
  </si>
  <si>
    <t>Singltrek pod Smrkem, Singltrek pod Smrkem, o.p.s., IČO: 28736010</t>
  </si>
  <si>
    <t>Nespecifikovaná rezerva pro potřeby, které v oblasti sportu a tělovýchovy vzniknou v průběhu roku</t>
  </si>
  <si>
    <t>Gymnázium, Frýdlant, p.o. - výměna kotelny vč. souvis. inž. činností</t>
  </si>
  <si>
    <t>Filantropická burza</t>
  </si>
  <si>
    <t>Nadační fond Ozvěna - kompenzační pomůcky nedoslýchavým dětem</t>
  </si>
  <si>
    <t>Domov důchodců Rokytnice nad Jizerou, p. o. - rekonstrukce objektu a vybudování spojovacího tubusu</t>
  </si>
  <si>
    <t>Domov důchodců Vratislavice nad Nisou, p.o. - PD - půdní vestavba pavilonu A a B</t>
  </si>
  <si>
    <t>Domov důchodců Vratislavice nad Nisou, p.o. - IZ - venkovní izolace</t>
  </si>
  <si>
    <t xml:space="preserve">Domov důchodců Vratislavice nad Nisou, p.o. - rekonstrukce kuchyně </t>
  </si>
  <si>
    <t xml:space="preserve">Výstavba nového multislužbového objektu a náklady na zpracování PD. </t>
  </si>
  <si>
    <t>Domov důchodců Jindřichovice pod Smrkem, p. o. - výstavba objektu</t>
  </si>
  <si>
    <t>Jedličkův ústav, p. o. - oprava ležaté kanalizace a oprava povrchu zpevněných ploch v závislosti na akci</t>
  </si>
  <si>
    <t>Domov důchodců Český Dub, p. o. - revitalizace nádvoří včetně nového parkoviště pro návštěvy a zaměstnance</t>
  </si>
  <si>
    <t>Denní a pobytové sociální služby, p. o. - rekonstrukce/výstavba objektu v České Lípě</t>
  </si>
  <si>
    <t>Ostraha areálu Ralsko</t>
  </si>
  <si>
    <t>Napojení Průmyslové zóny Jih v Liberci na I/35</t>
  </si>
  <si>
    <t>obnova a údržba alejí na Novoborsku</t>
  </si>
  <si>
    <t>Rekonstrukce mostu přes řeku Jizeru - obec Kořenov</t>
  </si>
  <si>
    <t>Dotace na nostalgické jízdy a propagaci IDOL</t>
  </si>
  <si>
    <t>ARBOR Lípa Musica</t>
  </si>
  <si>
    <t>První festivalová Benátská</t>
  </si>
  <si>
    <t>Taneční a pohybové Magdaléna -  Tanec, tanec</t>
  </si>
  <si>
    <t>Podpora českých divadel</t>
  </si>
  <si>
    <t>Podpora turistického regionu Český ráj</t>
  </si>
  <si>
    <t>Podpora turistického regionu Jizerské hory</t>
  </si>
  <si>
    <t>Podpora turistického regionu Krkonoše</t>
  </si>
  <si>
    <t>Marketingové aktivity sdružení pro rozvoj CR LK</t>
  </si>
  <si>
    <t>Obnova značení turistických tras - KČT</t>
  </si>
  <si>
    <t>Veletrh Euroregiontour Jablonec n. N.</t>
  </si>
  <si>
    <t>Postupové přehlídky</t>
  </si>
  <si>
    <t>Dvořákův Turnov, Sychrov</t>
  </si>
  <si>
    <t>Mezinárodní pěvecký festival Bohemia Cantát Liberec</t>
  </si>
  <si>
    <t xml:space="preserve">BIG BAND JAM </t>
  </si>
  <si>
    <t>Soutěž o nejlepší knihovnu</t>
  </si>
  <si>
    <t>Soutěž o nejlepší kroniku</t>
  </si>
  <si>
    <t>Noc pod hvězdami, Zahrádky</t>
  </si>
  <si>
    <t>Naivní divadlo - doprava dětí na představení</t>
  </si>
  <si>
    <t>Archa 13 Bitva u Liberce</t>
  </si>
  <si>
    <t>ARBOR Koncert pro kraj</t>
  </si>
  <si>
    <t>Majáles</t>
  </si>
  <si>
    <t>Památka roku LK</t>
  </si>
  <si>
    <t>Propagace kultury</t>
  </si>
  <si>
    <t>Propagace památkové péče</t>
  </si>
  <si>
    <t>Turistická infrastruktura CR</t>
  </si>
  <si>
    <t>Křišťálové údolí</t>
  </si>
  <si>
    <t>Program rozvoje cestovního ruchu LK</t>
  </si>
  <si>
    <t>Marketingová strategie cestovního ruchu LK</t>
  </si>
  <si>
    <t>environmentální výchova, vzdělávání a osvěta, včetně publikační činnosti, správy portálu a realizace akcí z Kalendáře akcí rezortu</t>
  </si>
  <si>
    <t>implementace Strategie přizpůsobení se změně klimatu v podmínkách ČR</t>
  </si>
  <si>
    <t>pořizování a správa dat - Geoportál Libereckého kraje, Povodňový portál Libereckého kraje, Atlas Libereckého kraje</t>
  </si>
  <si>
    <t>dlouhodobě podporované projekty -  tisk časopisu "Krkonoše-Jizerské hory"- (Správa KRNAP)</t>
  </si>
  <si>
    <t>Zajišťování akcí v oblasti zemědělství a potravinářství - Regionální agrární rada LK</t>
  </si>
  <si>
    <t>Podpora pastvy divokých koní v Ralsku - Česká krajina o.p.s.</t>
  </si>
  <si>
    <t>Plán rozvoje vodovodů a kanalizací Libereckého kraje</t>
  </si>
  <si>
    <t>ZZS LK - nákup vozidel RLP/RZP</t>
  </si>
  <si>
    <t>Podpora zdravotnictví v regionu</t>
  </si>
  <si>
    <t>Nákup pozemku pro výstavbu nového sídla ZZS LK a VZ Liberec</t>
  </si>
  <si>
    <t>obnova PC</t>
  </si>
  <si>
    <t>Parkovací dům, lávka a kultivace okolí sídla Libereckého kraje</t>
  </si>
  <si>
    <t>Výstavba parkovacího domu</t>
  </si>
  <si>
    <t>Lávka a kultivace okolí sídla Libereckého kraje</t>
  </si>
  <si>
    <t>Kongres českých polonistických studií</t>
  </si>
  <si>
    <t>f) ostatní nedaňové příjmy - budova KÚLK, budovy E a D, pronájmy a energie</t>
  </si>
  <si>
    <t>Podpora ojedinělých projektů zaměřených na řešení naléhavých potřeb v oblasti rozvoje kraje</t>
  </si>
  <si>
    <t>Podpora ojedinělých projektů zaměřených na řešení naléhavých potřeb v oblasti dopravy kraje</t>
  </si>
  <si>
    <t>Podpora ojedinělých projektů zaměřených na řešení naléhavých potřeb ve zdravotnictví</t>
  </si>
  <si>
    <t>předpokládané mimořádné účelové příspěvky pro PO resortu kultury</t>
  </si>
  <si>
    <t>dopravní obslužnost autobusová + drážní "protarifovací ztráta"</t>
  </si>
  <si>
    <t>příkazní smlouva LK - vnitřní dopravce Autobusy LK</t>
  </si>
  <si>
    <t>povinné výdaje s vazbou na platný právní předpis v resortu sociálních věcí</t>
  </si>
  <si>
    <t>výdaje resortu ŽP vyplývající ze smluvních a obdobných závazků</t>
  </si>
  <si>
    <t>i) ostatní příjmy - OI (DMVS)</t>
  </si>
  <si>
    <t>běžné provozní výdaje Evropského domu a budovy D - energie</t>
  </si>
  <si>
    <t>Rozvojové investiční záměry PO  -  zpracování projektových dokumentací a materiálně-technická obnova majetku</t>
  </si>
  <si>
    <t>rekonstrukce zastupitelského sálu</t>
  </si>
  <si>
    <t>intenzifikace přivaděče vody Bátovka do Jilemnice a odkanalizování lokality Dolních Štěpanic v obci Benecko - VHS</t>
  </si>
  <si>
    <t>b) poplatky za odběr podzemních vod 2)</t>
  </si>
  <si>
    <t>a) úrokové výnosy</t>
  </si>
  <si>
    <t xml:space="preserve">dopravní obslužnost autobusová </t>
  </si>
  <si>
    <t>NA OBDOBÍ LET 2020 - 2023</t>
  </si>
  <si>
    <t>z á ř í     2 0 1 9</t>
  </si>
  <si>
    <t>STŘEDNĚDOBÝ VÝHLED ROZPOČTU LIBERECKÉHO KRAJE 2020 - 2023</t>
  </si>
  <si>
    <t>Bilance očekávaných příjmů a výdajů kraje v letech 2020 - 2023 vč. salda</t>
  </si>
  <si>
    <t>SR 2019</t>
  </si>
  <si>
    <t>SVR 2023</t>
  </si>
  <si>
    <t xml:space="preserve">                          Sumární přehled schváleného rozpočtu 2019, požadavků resortů a návrh na rok 2020</t>
  </si>
  <si>
    <t xml:space="preserve">2020 požadavky resortů </t>
  </si>
  <si>
    <t>NR 2020 návrh EO</t>
  </si>
  <si>
    <t>Rozdíl NR 2020 a SR 2019</t>
  </si>
  <si>
    <t>PŘEDPOKLÁDANÉ VÝDAJE KRAJE V LETECH 2020 - 2023</t>
  </si>
  <si>
    <t>5) příspěvek státního rozpočtu krajskému úřadu na výkon přenesené působnosti pro rok 2020 počítá s 5% nárůstem; pro roky 2021 a následující je očekáván průměrný roční růst o</t>
  </si>
  <si>
    <t>2) po změně zálohového financování v roce 2019 na skutečnost očekáváme od roku 2020 příjmy za odběr podzemních vod na stejné úrovni jako před změnou tohoto financování</t>
  </si>
  <si>
    <t>Koncert 25. výročí spolupráce St. Gallen</t>
  </si>
  <si>
    <t>Brána Trojzemí</t>
  </si>
  <si>
    <t>Podpora Sdružení místních samospráv České republiky</t>
  </si>
  <si>
    <t>Sdružení obcí LK - příspěvek na činnost</t>
  </si>
  <si>
    <t>Peněžité dary a neinvestiční transfery</t>
  </si>
  <si>
    <t>Česká membránová platforma o.s.- mezinárodní konference</t>
  </si>
  <si>
    <t>Podpora akcí Československé obce legionářské</t>
  </si>
  <si>
    <t>Spolupráce s TUL (odborné projekty)</t>
  </si>
  <si>
    <t>Kraj Vysočina - Projekt KPBI (Kraje pro bezpečný internet)</t>
  </si>
  <si>
    <t>Marketingová podpora</t>
  </si>
  <si>
    <t>Konference NISA</t>
  </si>
  <si>
    <t>30. ročník Československého semináře - moderní dějiny</t>
  </si>
  <si>
    <t>Projekt Paměť národa / Post Bellum, o.p.s.</t>
  </si>
  <si>
    <t>Umělecké dílo pro budovu Severočeského muzea v Liberci</t>
  </si>
  <si>
    <t>Partnerství pro zdravé a chytré  plánování</t>
  </si>
  <si>
    <t>Skleněné městečko - Město Železný Brod</t>
  </si>
  <si>
    <t>Jizerská padesátka, Ski klub Jizerská pqdesátka z.s., IČO 41324471</t>
  </si>
  <si>
    <t>Memoriál Ludvíka Daňka; AC Turnov, z.s., IČO: 00527271</t>
  </si>
  <si>
    <t>International MTB marathon Malevil CupPakli sport klub z.s., IČO: 70226130</t>
  </si>
  <si>
    <t>EURO HRY Doksy, TJ Doksy z.s., IČO:00525693</t>
  </si>
  <si>
    <t>Handy Cyklo Maraton, Cesta za snem z.s., IČO: 22712950</t>
  </si>
  <si>
    <t>Anketa Spotovec Libereckého kraje , Krajská organizace ČUS Libereckého kraje, IČO:709277383</t>
  </si>
  <si>
    <t>Sportfilm Liberec, Liberecká sportovní a tělovýchovná organitzace z.s., IČO: 46747818</t>
  </si>
  <si>
    <t>Jablonecká hala, Tělovýchovná jednota LIAZ Jablonec nad Nisou, z.s., IČO: 14864991</t>
  </si>
  <si>
    <t>ČT AUTHOR CUP, TERRA SPORT s.r.o., IČO: 01626761</t>
  </si>
  <si>
    <t>SpinFit dětský MTB cup Libereckého kraje, SpinFit Liberec z.s., IČO:4674668</t>
  </si>
  <si>
    <t>Atletický trojboj všestrannosti s Adamem, Okresní rada Asociace školních sportovních klubů České republiky Semily, pobočný spolek, IČO:01452061</t>
  </si>
  <si>
    <t>Setkání olympioniků, Nadační fond Severočeských olympioniků, IČO: 28740297</t>
  </si>
  <si>
    <t>JBC 4X Revelations - závody světového poháru ve fourcrossu horských kol, Revelations z.s., IČO:02202808</t>
  </si>
  <si>
    <t>Macha Lake Open, Macha Lake, z.s., IČO: 06519598</t>
  </si>
  <si>
    <t>Mezinárodní tenisový turnaj Svijany Open, Liberecký tenisový klub z.s., IČO: 44224087</t>
  </si>
  <si>
    <t>Rally Bohemia, AUTOKLUB BOHEMIA SPORT v AČR, IČO: 75057930</t>
  </si>
  <si>
    <t>Sport Live, SFM, s.r.o., IČO: 44568118</t>
  </si>
  <si>
    <t>Dostihové dny v Mimoni, Jezdecký a dostihový spolek Mimoň, IČO:05688191</t>
  </si>
  <si>
    <t xml:space="preserve">DDÚ,SVP a ZŠ, Liberec, p.o. - Zajištění provozu ambulantních střediskek výchovné péče </t>
  </si>
  <si>
    <t xml:space="preserve">Akademie umění a kultury pro seniory </t>
  </si>
  <si>
    <t>Pěvecké sbory Libereckého kraje</t>
  </si>
  <si>
    <t>Okresní hospodářská komora Semily, Tyršova 457, Semily - Burza středních škol 2020</t>
  </si>
  <si>
    <t>TUL v Liberci, Studentská 1402/2, Liberec 1 - Cena hejtmana LK pro studenty TUL</t>
  </si>
  <si>
    <t>TUL v Liberci, Studentská 1402/2, Liberec 1 - Dětská univerzita</t>
  </si>
  <si>
    <t>IQLANDIA, o.p.s., Liberec - Podpora vzdělávání mládeže</t>
  </si>
  <si>
    <t>Asociace pro mládež, vědu a techniku AMAVET, z.s., Starochodovská1360/78, Praha 4, 14900 - Festival vědy a techniky pro děti a mládež</t>
  </si>
  <si>
    <t>DDM Větrník, Liberec, p.o. - Realizace okresních kol soutěží v okrese Liberec a krajských kol soutěží pro žáky LK</t>
  </si>
  <si>
    <t>DDM Libertin, Česká Lípa, p.o. - Realizace okresních kol soutěží v okrese Česká Lípa</t>
  </si>
  <si>
    <t>DDM Vikýř, Jablonec n/N, p.o. - Realizace okresních kol soutěží v okrese Jablonec n/N</t>
  </si>
  <si>
    <t>ZŠ Dr. F.L.Riegra, Semily, p.o. - Realizace okresních kol soutěží v okrese Semily</t>
  </si>
  <si>
    <t>Podpora ojedinělých projektů zaměřených na řešení naléhavých potřeb v oblasti vzdělávání a školství v průběhu roku - záštity</t>
  </si>
  <si>
    <t>Podpora mládeže na krajské úrovni 2020</t>
  </si>
  <si>
    <t xml:space="preserve">Zpracování investičního záměru - Obnova a rozvoj Klasického areálu Harrachov (skokanské můstky) </t>
  </si>
  <si>
    <t>Sympozium uměleckoprůmyslových škol 2020</t>
  </si>
  <si>
    <t>Rodinná politika</t>
  </si>
  <si>
    <t xml:space="preserve">Činnost organizací sdružujících seniory </t>
  </si>
  <si>
    <t>DD velké Hamry - přístavba DZR na navýšení kapacity etapa 1</t>
  </si>
  <si>
    <t>APOSS - transformace Nová Ves, PD na 2 objekty Vratislavice</t>
  </si>
  <si>
    <t>DCDS Jablonec nad Nisou - transofrmace DOZP - nákup pozemku a zpracování PD</t>
  </si>
  <si>
    <t>III/28411 Roztoky u Jilemnice</t>
  </si>
  <si>
    <t>III/28617 Mříčná</t>
  </si>
  <si>
    <t>II/290 Sklenařice - Vysoké nad Jizerou</t>
  </si>
  <si>
    <t>III/26836 Lindava</t>
  </si>
  <si>
    <t>PD Greenway Jizera úsek Líšný – Železný Brod</t>
  </si>
  <si>
    <t>Projekční příprava na rekonstrukce silnic II. a III. třídy (včetně PD týkající se hluku)</t>
  </si>
  <si>
    <t>KVK Databáze regionálních osobností</t>
  </si>
  <si>
    <t>SML Slavnostní otevření muzea</t>
  </si>
  <si>
    <t>Strategie rozvoje PO 2021 - 2026</t>
  </si>
  <si>
    <t xml:space="preserve">Kniha roku </t>
  </si>
  <si>
    <t>Dny lidové architektury</t>
  </si>
  <si>
    <t xml:space="preserve">Marketingová podpora </t>
  </si>
  <si>
    <t>Regionální funkce knihoven</t>
  </si>
  <si>
    <t>Podpora turistického regionu Lužické hory</t>
  </si>
  <si>
    <t>Podpora turistického regionu Máchův kraj</t>
  </si>
  <si>
    <t>Broumovsko pískovcová skalní města</t>
  </si>
  <si>
    <t xml:space="preserve">Oslavy Ještědu </t>
  </si>
  <si>
    <t>Festival dětského čtenářství</t>
  </si>
  <si>
    <t>Létofest</t>
  </si>
  <si>
    <t xml:space="preserve">150. výročí J. Pekaře </t>
  </si>
  <si>
    <t>Program regenerace MPR a MPZ - odměna vítězi krajského kola soutěže</t>
  </si>
  <si>
    <t>rozvoj zemědělství, podpora regionálních potravin - ocenění Výrobek roku LK, Krajské dožínky a Fresh Festival</t>
  </si>
  <si>
    <t>Podpora ojedinělých projektů a akcí na řešení nenadálých potřeb v oblasti životního prostředí a zemědělství (záštity)</t>
  </si>
  <si>
    <t>Studie "Analýza posouzení ekonomické efektivity velkých protipovodňových opatření na Lužické Nise"</t>
  </si>
  <si>
    <t>LSPP+ Frýdlant</t>
  </si>
  <si>
    <t>tiskárny</t>
  </si>
  <si>
    <t>Obnova technologického centra a krajské infrastruktury</t>
  </si>
  <si>
    <t>modernizace telefonínch ústředen</t>
  </si>
  <si>
    <t>rekonstrukce EPS (elektronický požární systém) v budově KÚ LK</t>
  </si>
  <si>
    <t>rekonstrukce areálových rozvodů (kanalizace okolo úřadu...)</t>
  </si>
  <si>
    <t>rekonstrukce výtahů</t>
  </si>
  <si>
    <t>výměna dveří na terasu v 17. patře</t>
  </si>
  <si>
    <t>zastřešení terasy v 17. patře</t>
  </si>
  <si>
    <t>rekonstrukce mřížek do výústek indukčních jednotek v 11. až 16. patře</t>
  </si>
  <si>
    <t>Jedličkův ústav Liberec-oprava vněj.omítky bud.G</t>
  </si>
  <si>
    <t>OSTARA - výstavba nové zděné garáže ve Cvikově</t>
  </si>
  <si>
    <t>Sl. soc. péče TEREZA Benešov u Sm.-oprava kanalize</t>
  </si>
  <si>
    <t>Sl. soc. péče TEREZA Benešov u Sm.-vým.konvektomat</t>
  </si>
  <si>
    <t>Domov důchodců Sloup v Čechách - výměna spotřebičů</t>
  </si>
  <si>
    <t>Domov důchodců Sloup v Č. - reko.budovy na archiv</t>
  </si>
  <si>
    <t>Domov důchodců Rokytnice n.J.-inv.záměr-spoj.tubus</t>
  </si>
  <si>
    <t>Domov důchodců Rokytnice n.J.-nákup el.postelí</t>
  </si>
  <si>
    <t>DD Jablonecké Paseky-renovace toalety,bud.C</t>
  </si>
  <si>
    <t>DD Jablonecké Paseky-reko.vnitřních prostor</t>
  </si>
  <si>
    <t>DD Český Dub - pořízení nového konvektomatu</t>
  </si>
  <si>
    <t>APOSS Liberec-zpevnění příj. cesty u budovy Zeyer.</t>
  </si>
  <si>
    <t>Domov a CDS Jablonec n.N. - vybudování klimatizace</t>
  </si>
  <si>
    <t>2x dodávkový vůz pro klienty-obnova autoparku PO</t>
  </si>
  <si>
    <t>c) ostatní příjmy - poplatky ovzduší</t>
  </si>
  <si>
    <t>Demolice havarijních objektů v bývalén VP Ralsko</t>
  </si>
  <si>
    <t xml:space="preserve">Rekonstrukce objektu KSS LK, České mládeže, Libere </t>
  </si>
  <si>
    <t xml:space="preserve">Obnova a údržba alejí na Frýdlantsku </t>
  </si>
  <si>
    <t>projektové dokumentace silnice, aleje</t>
  </si>
  <si>
    <t xml:space="preserve">Podpora rozvoje cyklistické dopravy v LK </t>
  </si>
  <si>
    <t>Správa majetku kraje - FAMA software, moduly</t>
  </si>
  <si>
    <t>Bike Park Polevsko - Centrum sportu dětí a mládeže</t>
  </si>
  <si>
    <t>4) rok 2020 kvantifikován jednotlivými resorty</t>
  </si>
  <si>
    <t>6) rok 2020 kvantifikován příslušnými resorty kraje; pro další období jsou objemy fin. prostředků na úrovni 2020</t>
  </si>
  <si>
    <t xml:space="preserve"> % změna NR 2020 na SR 2019</t>
  </si>
  <si>
    <t>OČEKÁVANÉ PŘÍJMY V LETECH 2020 - 2023</t>
  </si>
  <si>
    <t>Anifilm - festival animovaných filmů</t>
  </si>
  <si>
    <t>Trienále</t>
  </si>
  <si>
    <t>Zlatý oříšek - podpora mimořádně nadaných a úspěšných dětí České republiky</t>
  </si>
  <si>
    <t>Spolufinancování objednaných lůžek subjektům zařazeným do Základní sítě sociálních služeb</t>
  </si>
  <si>
    <t xml:space="preserve">Gymnázium F. X. Šaldy, Liberec, p.o. - oprava střechy objektu školy </t>
  </si>
  <si>
    <t>ostatní jemenovité akce</t>
  </si>
  <si>
    <t>OGL Střecha budovy - oprava havárie</t>
  </si>
  <si>
    <t>ZZLK - rozvojové záměry Zdravotnické záchranné služby p.o.</t>
  </si>
  <si>
    <t xml:space="preserve">dopravní obslužnost drážní - vlaky </t>
  </si>
  <si>
    <t>dopravní obslužnost drážní + tramvaj</t>
  </si>
  <si>
    <t>správa a provoz zákaznického centra - KORID LK</t>
  </si>
  <si>
    <t>PD - projekt. dokument. páteřní cyklotrasy</t>
  </si>
  <si>
    <t xml:space="preserve">úhrada ÚROKŮ rezerva KNL - Modernizace I. et. </t>
  </si>
  <si>
    <t>rezerva KNL - Modernizace I. et. - půjčka</t>
  </si>
  <si>
    <t>výdaje resortu živ.prostředí celkem - poplatky z odběru podzemních vod</t>
  </si>
  <si>
    <t>spolufin. opatření k řešení dopadů rozšíření těžby Turów</t>
  </si>
  <si>
    <t>výdaje na udržitelnost projektů EU</t>
  </si>
  <si>
    <t>Pořádání Her letní olympiády dětí a mládeže ČR 2019 v LK</t>
  </si>
  <si>
    <t>Veletrh vzdělávání a pracovních příležitostí EDUCA My Job Liberec</t>
  </si>
  <si>
    <t xml:space="preserve">kultura, památková péče a cestovní ruch  - ostatní výdaje resortu </t>
  </si>
  <si>
    <t>výdaje resortu vyplývající ze smluvních a obdobných závazků</t>
  </si>
  <si>
    <t>otatní jmenovité akce</t>
  </si>
  <si>
    <t xml:space="preserve">ostatní výdaje </t>
  </si>
  <si>
    <t>běžné provozní výdaje Evropského domu a budovy D - služby, opravy a drobný majektek a ostatní výdaje</t>
  </si>
  <si>
    <t xml:space="preserve">Podpora ojedinělých projektů zaměřených na řešení naléhavých potřeb v sociální oblasti  </t>
  </si>
  <si>
    <t xml:space="preserve">Financování sociálních služeb z prostředků LK - zajištění financování externích subjektů na začátku kalendářního roku </t>
  </si>
  <si>
    <t xml:space="preserve">Podpora projektů zaměřených na řešení naléhavých potřeb </t>
  </si>
  <si>
    <t>Sanace staré ekologické zátěže v Srní - LADEO</t>
  </si>
  <si>
    <r>
      <t xml:space="preserve"> Technická pomoc GG - udržitelnost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</si>
  <si>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ROP-transfery RRR SV-nezpůs. výdaje - 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</si>
  <si>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OPŽP-Podpora kuňky ohnivé -Cihelenské a Manušické rybníky - </t>
    </r>
    <r>
      <rPr>
        <b/>
        <sz val="8"/>
        <color rgb="FFFF0000"/>
        <rFont val="Arial"/>
        <family val="2"/>
        <charset val="238"/>
      </rPr>
      <t xml:space="preserve">předfinancování LK </t>
    </r>
  </si>
  <si>
    <r>
      <t>OPŽP Valteřická alej, Zámecká alej, Stvolínky-</t>
    </r>
    <r>
      <rPr>
        <b/>
        <sz val="8"/>
        <color rgb="FFFF0000"/>
        <rFont val="Arial"/>
        <family val="2"/>
        <charset val="238"/>
      </rPr>
      <t>předfinancování LK</t>
    </r>
  </si>
  <si>
    <r>
      <t>TP ČR-SASKO 2014 -2020 -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</si>
  <si>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TP ČR-POLSKO 2014 -2020 - </t>
    </r>
    <r>
      <rPr>
        <b/>
        <sz val="8"/>
        <color rgb="FF0000FF"/>
        <rFont val="Arial"/>
        <family val="2"/>
        <charset val="238"/>
      </rPr>
      <t>spolufinancování LK</t>
    </r>
  </si>
  <si>
    <r>
      <t>Smart akcelerátor LK II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</si>
  <si>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OPŽP - zeleň SŠHL Hejnice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</si>
  <si>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- zeleň DDŮ Jindřichovice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</si>
  <si>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 - zeleň DDŮ Sloup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</si>
  <si>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- zeleň DDŮ Františkov LBC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</si>
  <si>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OPŽP-Podpora kuňky ohnivé -Cihelenské a Manušické rybníky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</si>
  <si>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Valteřická alej, Zámecká alej, Stvolínky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</si>
  <si>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OPŽP-Podpora kuňky Stružnické ryb.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</si>
  <si>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OPŽP-Podpora kuňky Dolní Ploučnice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</si>
  <si>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OPŽP-Biotop pro ropuchu Žízníkov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</si>
  <si>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TP ČR-Sasko (FMP) - Konvent´a 2020 - </t>
    </r>
    <r>
      <rPr>
        <b/>
        <sz val="8"/>
        <color rgb="FF0000FF"/>
        <rFont val="Arial"/>
        <family val="2"/>
        <charset val="238"/>
      </rPr>
      <t>spolufinancování LK</t>
    </r>
  </si>
  <si>
    <t>ostatní neuvedené</t>
  </si>
  <si>
    <r>
      <t xml:space="preserve">"Strategické plánování rozvoje vzdělávací soustavy Libereckého kraje"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</si>
  <si>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"Strategické plánování rozvoje vzdělávací soustavy Libereckého kraje" 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</si>
  <si>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" Škola a sklo. Inkubátor na cestě do života"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</si>
  <si>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„Naplňování krajského akčního plánu rozvoje vzdělávání Libereckého kraje I“ 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</si>
  <si>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Podpora s rozvoj služeb v komunitě pro osoby se zdravotním postižením v Libereckém kraji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</si>
  <si>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>Podpora procesů střednědobého plánování, síťování a financování sociálních služeb v Libereckém kraji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</si>
  <si>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Systémová podpora rodin s dětmi v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</si>
  <si>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Podpora služeb pro rodiny a děti v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</si>
  <si>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Systémová podpora práce s rodinou v LK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</si>
  <si>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t>ostatní jmenovité akce neuvedené</t>
  </si>
  <si>
    <r>
      <t xml:space="preserve">IROP - II/262 Česká Lípa - Dobranov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</si>
  <si>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II/270 Doksy - Dubá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</si>
  <si>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II/286 Jilemnice - Košťálov 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</si>
  <si>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II/268 obchvat Zákupy - </t>
    </r>
    <r>
      <rPr>
        <b/>
        <sz val="8"/>
        <color rgb="FF0000FF"/>
        <rFont val="Arial"/>
        <family val="2"/>
        <charset val="238"/>
      </rPr>
      <t>spolufinancování LK</t>
    </r>
  </si>
  <si>
    <r>
      <t>IROP-II/268 Mimoň-hranice LK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</si>
  <si>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IROP-II/610 Turnov-hranice LK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</si>
  <si>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</si>
  <si>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Silnice III/2784 Světlá pod Ještědem - Horní Hanychov - </t>
    </r>
    <r>
      <rPr>
        <b/>
        <sz val="8"/>
        <color rgb="FF0000FF"/>
        <rFont val="Arial"/>
        <family val="2"/>
        <charset val="238"/>
      </rPr>
      <t>spolufinancování LK</t>
    </r>
  </si>
  <si>
    <r>
      <t>MČRT Brána do světa sbírek-</t>
    </r>
    <r>
      <rPr>
        <b/>
        <sz val="8"/>
        <color rgb="FFFF0000"/>
        <rFont val="Arial"/>
        <family val="2"/>
        <charset val="238"/>
      </rPr>
      <t xml:space="preserve"> předfinancování LK - NFV</t>
    </r>
  </si>
  <si>
    <r>
      <t>Centrální depozitář pro PO resortu Kultury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</si>
  <si>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 xml:space="preserve">Česko-polská Hřebenovka - východní část 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</si>
  <si>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Za společným dědictvím na kole i pěšky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</si>
  <si>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Centrální depozitář pro PO resortu Kultury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</si>
  <si>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MČRT Restaurování historických artefaktů - </t>
    </r>
    <r>
      <rPr>
        <b/>
        <sz val="8"/>
        <color rgb="FF0000FF"/>
        <rFont val="Arial"/>
        <family val="2"/>
        <charset val="238"/>
      </rPr>
      <t>spolufinancování LK</t>
    </r>
  </si>
  <si>
    <r>
      <t>SML Záchrana pokladů ze sbírek SML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</si>
  <si>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SML Záchrana pokladů ze sbírek SML - </t>
    </r>
    <r>
      <rPr>
        <b/>
        <sz val="8"/>
        <color rgb="FF0000FF"/>
        <rFont val="Arial"/>
        <family val="2"/>
        <charset val="238"/>
      </rPr>
      <t>předfinancování LK</t>
    </r>
  </si>
  <si>
    <r>
      <t xml:space="preserve">SML - Česko-německé vztahy očima dítěte - </t>
    </r>
    <r>
      <rPr>
        <b/>
        <sz val="8"/>
        <color rgb="FF0000FF"/>
        <rFont val="Arial"/>
        <family val="2"/>
        <charset val="238"/>
      </rPr>
      <t>spolufinancování LK</t>
    </r>
  </si>
  <si>
    <t>Střevlik p.o. -  "Kmotři potoků"</t>
  </si>
  <si>
    <r>
      <t xml:space="preserve">OPŽP-ZTTV obv.konstr.pavilonu B v ulici 28.Října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</si>
  <si>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IROP-školy bez bariér-Gymnázia a OA - </t>
    </r>
    <r>
      <rPr>
        <b/>
        <sz val="8"/>
        <color rgb="FF0000FF"/>
        <rFont val="Arial"/>
        <family val="2"/>
        <charset val="238"/>
      </rPr>
      <t>spolufinancování LK</t>
    </r>
  </si>
  <si>
    <r>
      <t>IROP-školy bez bariér-Gymnázium Jablonec n.N.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</si>
  <si>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IROP-školy bez bariér-Gymnázium F.X.Šaldy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</si>
  <si>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Školy bez bariér - gymnázia a obchodní akademie - Gymn. Dr. A. Randy, Jablonec n. N. - </t>
    </r>
    <r>
      <rPr>
        <b/>
        <sz val="8"/>
        <color rgb="FF0000FF"/>
        <rFont val="Arial"/>
        <family val="2"/>
        <charset val="238"/>
      </rPr>
      <t>spolufinancování LK</t>
    </r>
  </si>
  <si>
    <r>
      <t>IROP - Školy bez bariér - gymnázia a obchodní akademie - Gym. a SOŠ pedag. LBC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</si>
  <si>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>IROP - Školy bez bariér - gymnázia a obchodní akademie - VOŠ mezinárodního obchodu a OA, Jablonec n.N.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</si>
  <si>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IROP - Školy bez bariér - gymnázia a obchodní akademie - OA a Jazyková škola s právem státní jazykové zkoušky, LBC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</si>
  <si>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OPŽP-snížení energetické náročnosti OA ČL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</si>
  <si>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OPŽP-Energetické úspory Zámecká Frýdlant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</si>
  <si>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IROP - Školy bez bariér - střední odborné školy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</si>
  <si>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COV řemesel, Jablonec nad Nisou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</si>
  <si>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SPŠ strojní a elektr. a VOŠ LBC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</si>
  <si>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Školy bez bariér - střední odborné školy - SPŠ textilní LBC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</si>
  <si>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IROP - Školy bez bariér - střední odborné školy- SŠ a Mateřská škola LBC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</si>
  <si>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SŠ strojní, stav. a dopr. LBC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</si>
  <si>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Školy bez bariér - střední odborné školy -  SPŠ technická Jablonec n.N.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</si>
  <si>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IROP - Školy bez bariér - střední odborné školy - SŠ řemesel a služeb Jablonec n.N.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</si>
  <si>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 xml:space="preserve">OPŽP-SEN SŠ Lomnice n. Pop.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</si>
  <si>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zdravod.škola Turnov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</si>
  <si>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jídelna, tělocvična SŠHL Frýdlant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</si>
  <si>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 SEN - domov mládeže SUPŠ Kam. Šenov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</si>
  <si>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SEN - ZŠ speciální Semily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</si>
  <si>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MAS 68 - učebna jazyků a IT, SŠHL Frýdlant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</si>
  <si>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IROP Transformace – Domov Sluneční dvůr, p. o. SOSNOVÁ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</si>
  <si>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>IROP-Jedličkův ústav - rekonstrukce III.NP domu B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</si>
  <si>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>IROP-Domov Raspenava - výstavba nových prostor  -</t>
    </r>
    <r>
      <rPr>
        <b/>
        <sz val="8"/>
        <color rgb="FF0000FF"/>
        <rFont val="Arial"/>
        <family val="2"/>
        <charset val="238"/>
      </rPr>
      <t xml:space="preserve"> spolufinancování LK </t>
    </r>
  </si>
  <si>
    <r>
      <t xml:space="preserve">IROP-APOSS - výstavba nových prostor 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</si>
  <si>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snížení energetické náročnosti APOSS Liberec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</si>
  <si>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Transformace – Domov Sluneční dvůr, p. o. JESTŘEBÍ - </t>
    </r>
    <r>
      <rPr>
        <b/>
        <sz val="8"/>
        <color rgb="FF0000FF"/>
        <rFont val="Arial"/>
        <family val="2"/>
        <charset val="238"/>
      </rPr>
      <t>spolufinancování LK</t>
    </r>
  </si>
  <si>
    <r>
      <t>IROP Transformace – Domov Sluneční dvůr, p. o. LADA -</t>
    </r>
    <r>
      <rPr>
        <b/>
        <sz val="8"/>
        <color rgb="FF0000FF"/>
        <rFont val="Arial"/>
        <family val="2"/>
        <charset val="238"/>
      </rPr>
      <t xml:space="preserve"> spolufinancování LK</t>
    </r>
  </si>
  <si>
    <r>
      <t xml:space="preserve">OPŽP-SEN domov pro seniory Vratislavice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</si>
  <si>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domov pro seniory Vratislavice rekuperace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</si>
  <si>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CIPS Tanvaldská LBC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</si>
  <si>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>IROP Modernizace Severočeského muzea v Liberci – 2. etapa - s</t>
    </r>
    <r>
      <rPr>
        <b/>
        <sz val="8"/>
        <color rgb="FF0000FF"/>
        <rFont val="Arial"/>
        <family val="2"/>
        <charset val="238"/>
      </rPr>
      <t>polufinancování LK</t>
    </r>
  </si>
  <si>
    <r>
      <t xml:space="preserve">IROP - Krajská knihovna LK 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</si>
  <si>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Vlastivědné muzeum ČL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</si>
  <si>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SČ Muzem - 3. etapa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</si>
  <si>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OPŽP 4.3. - Tůně - zadržení vody Frýdlantsko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</si>
  <si>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 4.3. - Nádrže - zadržení vody Frýdlantsko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</si>
  <si>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dětská LRN Cvikov (Pavilon C)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</si>
  <si>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OPŽP-SEN LRN Martin.údolí Cvikov - </t>
    </r>
    <r>
      <rPr>
        <b/>
        <sz val="8"/>
        <color rgb="FF0000FF"/>
        <rFont val="Arial"/>
        <family val="2"/>
        <charset val="238"/>
      </rPr>
      <t xml:space="preserve">spolufinancování LK </t>
    </r>
  </si>
  <si>
    <r>
      <t xml:space="preserve">Inovační centrum - podnikatelský inkubátor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</si>
  <si>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Autobusový termínál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</si>
  <si>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Parkovací dům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</si>
  <si>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Spolufinancování EU </t>
    </r>
    <r>
      <rPr>
        <b/>
        <sz val="8"/>
        <rFont val="Arial"/>
        <family val="2"/>
        <charset val="238"/>
      </rPr>
      <t>(2021-2023)</t>
    </r>
  </si>
  <si>
    <t>Ošetření Valdštejnské lipové aleje Zahrádky</t>
  </si>
  <si>
    <t xml:space="preserve"> Významné aleje LK -1. etapa</t>
  </si>
  <si>
    <t>Významné aleje LK - 2. etapa, Albrechtice - Vítkov</t>
  </si>
  <si>
    <t>Významné aleje LK - 2. etapa, Kamenický Šenov -  Slunečná</t>
  </si>
  <si>
    <t>Významné aleje LK - 2. etapa, Kamenický Šenov -  Slunečná, Malá Skála</t>
  </si>
  <si>
    <t>Významné aleje LK-3.etapa, Alej Stvolínky, alej K.Světlé v Č. Dubu a alej ve Valteřicicíh</t>
  </si>
  <si>
    <t xml:space="preserve">Pedagogicko-psychologická poradna, Liberec - rekonstrukce objektu  domova mládeže, Zeyerova </t>
  </si>
  <si>
    <t>Střední průmyslová škola strojní a elektrotechnická a Vyšší odborná škola, Liberec - oprava střechy na hlavní budově Masarykova - dokončení</t>
  </si>
  <si>
    <t>předpokládané mimořádné účelové příspěvky PO resortu sociálních věcí</t>
  </si>
  <si>
    <r>
      <t xml:space="preserve">IROP-III/2904 Oldřichov v Hájích,humani.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</si>
  <si>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 - Silnice III/27246 Křižany po křižovatku III/2784 - </t>
    </r>
    <r>
      <rPr>
        <b/>
        <sz val="8"/>
        <color rgb="FF0000FF"/>
        <rFont val="Arial"/>
        <family val="2"/>
        <charset val="238"/>
      </rPr>
      <t>spolufinancování LK</t>
    </r>
  </si>
  <si>
    <r>
      <t xml:space="preserve">IROP-Silnice II/290 Sklenařice - Vysoké n. Jiz. - </t>
    </r>
    <r>
      <rPr>
        <b/>
        <sz val="8"/>
        <color rgb="FF0000FF"/>
        <rFont val="Arial"/>
        <family val="2"/>
        <charset val="238"/>
      </rPr>
      <t>spolufinancování LK</t>
    </r>
  </si>
  <si>
    <t>1) k navýšení očekávaných příjmů kraje v roce 2020 dochází zejména z důvodu přetrvávajícího pozitivního vývoje české ekonomiky a efektivnějšího výběru daní, kdy nárůst daňových příjmů činí 5 % oproti SR na rok 2019; pro roky 2021 a následující je očekáván průměrný roční růst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</si>
</sst>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K_č_-;\-* #,##0.00\ _K_č_-;_-* \-??\ _K_č_-;_-@_-"/>
    <numFmt numFmtId="165" formatCode="#,##0.00_ ;[Red]\-#,##0.00\ "/>
    <numFmt numFmtId="166" formatCode="#,##0.00000_ ;[Red]\-#,##0.00000\ "/>
    <numFmt numFmtId="167" formatCode="0.0%"/>
  </numFmts>
  <fonts count="5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color indexed="12"/>
      <name val="Arial CE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"/>
      <family val="1"/>
      <charset val="238"/>
    </font>
    <font>
      <b/>
      <sz val="36"/>
      <name val="Arial"/>
      <family val="2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color indexed="10"/>
      <name val="Arial"/>
      <family val="2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FF"/>
      <name val="Arial CE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2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20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39" fillId="0" borderId="0" applyFill="0" applyBorder="0" applyAlignment="0" applyProtection="0"/>
    <xf numFmtId="164" fontId="39" fillId="0" borderId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1" fillId="0" borderId="0"/>
    <xf numFmtId="0" fontId="39" fillId="18" borderId="6" applyNumberForma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17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ill="0" applyBorder="0" applyAlignment="0" applyProtection="0"/>
    <xf numFmtId="0" fontId="1" fillId="0" borderId="0"/>
  </cellStyleXfs>
  <cellXfs count="914">
    <xf numFmtId="0" fontId="0" fillId="0" borderId="0" xfId="0"/>
    <xf numFmtId="49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49" fontId="0" fillId="0" borderId="0" xfId="0" applyNumberFormat="1" applyFill="1"/>
    <xf numFmtId="0" fontId="0" fillId="0" borderId="0" xfId="0" applyFill="1"/>
    <xf numFmtId="0" fontId="20" fillId="0" borderId="0" xfId="0" applyFont="1" applyFill="1" applyAlignment="1">
      <alignment horizontal="center"/>
    </xf>
    <xf numFmtId="0" fontId="22" fillId="0" borderId="0" xfId="0" applyFont="1" applyFill="1" applyAlignment="1"/>
    <xf numFmtId="0" fontId="23" fillId="0" borderId="0" xfId="33" applyFont="1" applyFill="1" applyAlignment="1">
      <alignment horizontal="right" vertical="center" wrapText="1"/>
    </xf>
    <xf numFmtId="49" fontId="23" fillId="0" borderId="10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49" fontId="23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49" fontId="23" fillId="0" borderId="16" xfId="0" applyNumberFormat="1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9" fontId="23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4" fontId="23" fillId="0" borderId="22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9" fontId="23" fillId="24" borderId="10" xfId="0" applyNumberFormat="1" applyFont="1" applyFill="1" applyBorder="1" applyAlignment="1">
      <alignment vertical="center"/>
    </xf>
    <xf numFmtId="0" fontId="23" fillId="24" borderId="11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/>
    </xf>
    <xf numFmtId="4" fontId="23" fillId="24" borderId="24" xfId="0" applyNumberFormat="1" applyFont="1" applyFill="1" applyBorder="1" applyAlignment="1">
      <alignment vertical="center"/>
    </xf>
    <xf numFmtId="4" fontId="23" fillId="24" borderId="25" xfId="0" applyNumberFormat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vertical="center" wrapText="1"/>
    </xf>
    <xf numFmtId="0" fontId="23" fillId="4" borderId="26" xfId="0" applyFont="1" applyFill="1" applyBorder="1" applyAlignment="1">
      <alignment vertical="center"/>
    </xf>
    <xf numFmtId="0" fontId="23" fillId="4" borderId="26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" fontId="24" fillId="0" borderId="18" xfId="0" applyNumberFormat="1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4" fontId="23" fillId="4" borderId="18" xfId="0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0" fontId="24" fillId="0" borderId="0" xfId="0" applyFont="1" applyBorder="1" applyAlignment="1"/>
    <xf numFmtId="4" fontId="24" fillId="0" borderId="0" xfId="0" applyNumberFormat="1" applyFont="1" applyBorder="1"/>
    <xf numFmtId="0" fontId="0" fillId="0" borderId="0" xfId="0" applyFont="1" applyAlignment="1">
      <alignment vertical="center" wrapText="1"/>
    </xf>
    <xf numFmtId="0" fontId="0" fillId="0" borderId="0" xfId="0" applyFont="1"/>
    <xf numFmtId="0" fontId="22" fillId="0" borderId="0" xfId="0" applyFont="1" applyFill="1"/>
    <xf numFmtId="0" fontId="0" fillId="0" borderId="0" xfId="0" applyFont="1" applyFill="1"/>
    <xf numFmtId="0" fontId="25" fillId="0" borderId="0" xfId="0" applyFont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14" xfId="0" applyNumberFormat="1" applyFont="1" applyBorder="1" applyAlignment="1">
      <alignment horizontal="right" vertical="center" wrapText="1"/>
    </xf>
    <xf numFmtId="4" fontId="23" fillId="19" borderId="18" xfId="0" applyNumberFormat="1" applyFont="1" applyFill="1" applyBorder="1" applyAlignment="1">
      <alignment horizontal="right" vertical="center" wrapText="1"/>
    </xf>
    <xf numFmtId="4" fontId="24" fillId="0" borderId="18" xfId="0" applyNumberFormat="1" applyFont="1" applyBorder="1" applyAlignment="1">
      <alignment horizontal="right" vertical="center" wrapText="1"/>
    </xf>
    <xf numFmtId="4" fontId="24" fillId="0" borderId="28" xfId="0" applyNumberFormat="1" applyFont="1" applyBorder="1" applyAlignment="1">
      <alignment horizontal="right" vertical="center" wrapText="1"/>
    </xf>
    <xf numFmtId="4" fontId="24" fillId="0" borderId="18" xfId="0" applyNumberFormat="1" applyFont="1" applyFill="1" applyBorder="1" applyAlignment="1">
      <alignment horizontal="right" vertical="center" wrapText="1"/>
    </xf>
    <xf numFmtId="4" fontId="23" fillId="0" borderId="18" xfId="0" applyNumberFormat="1" applyFont="1" applyBorder="1" applyAlignment="1">
      <alignment horizontal="right" vertical="center" wrapText="1"/>
    </xf>
    <xf numFmtId="4" fontId="23" fillId="0" borderId="24" xfId="0" applyNumberFormat="1" applyFont="1" applyBorder="1" applyAlignment="1">
      <alignment horizontal="right" vertical="center" wrapText="1"/>
    </xf>
    <xf numFmtId="4" fontId="23" fillId="0" borderId="29" xfId="0" applyNumberFormat="1" applyFont="1" applyBorder="1" applyAlignment="1">
      <alignment horizontal="right" vertical="center" wrapText="1"/>
    </xf>
    <xf numFmtId="4" fontId="23" fillId="19" borderId="24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4" fillId="0" borderId="0" xfId="33" applyFont="1" applyAlignment="1">
      <alignment horizontal="center"/>
    </xf>
    <xf numFmtId="49" fontId="23" fillId="0" borderId="0" xfId="33" applyNumberFormat="1" applyFont="1" applyAlignment="1">
      <alignment horizontal="center"/>
    </xf>
    <xf numFmtId="0" fontId="24" fillId="0" borderId="0" xfId="33" applyFont="1"/>
    <xf numFmtId="0" fontId="24" fillId="0" borderId="0" xfId="33" applyFont="1" applyFill="1" applyAlignment="1">
      <alignment vertical="center" wrapText="1"/>
    </xf>
    <xf numFmtId="4" fontId="24" fillId="0" borderId="0" xfId="33" applyNumberFormat="1" applyFont="1" applyAlignment="1">
      <alignment vertical="center" wrapText="1"/>
    </xf>
    <xf numFmtId="0" fontId="23" fillId="0" borderId="0" xfId="33" applyFont="1" applyBorder="1" applyAlignment="1">
      <alignment horizontal="center"/>
    </xf>
    <xf numFmtId="49" fontId="23" fillId="0" borderId="0" xfId="33" applyNumberFormat="1" applyFont="1" applyBorder="1" applyAlignment="1">
      <alignment horizontal="center"/>
    </xf>
    <xf numFmtId="0" fontId="23" fillId="0" borderId="0" xfId="33" applyFont="1" applyBorder="1" applyAlignment="1"/>
    <xf numFmtId="0" fontId="23" fillId="0" borderId="0" xfId="33" applyFont="1" applyFill="1" applyBorder="1" applyAlignment="1">
      <alignment vertical="center" wrapText="1"/>
    </xf>
    <xf numFmtId="4" fontId="23" fillId="0" borderId="0" xfId="33" applyNumberFormat="1" applyFont="1" applyBorder="1" applyAlignment="1">
      <alignment vertical="center" wrapText="1"/>
    </xf>
    <xf numFmtId="0" fontId="24" fillId="0" borderId="0" xfId="33" applyFont="1" applyFill="1" applyAlignment="1">
      <alignment horizontal="center"/>
    </xf>
    <xf numFmtId="49" fontId="23" fillId="0" borderId="0" xfId="33" applyNumberFormat="1" applyFont="1" applyFill="1" applyBorder="1" applyAlignment="1">
      <alignment horizontal="center"/>
    </xf>
    <xf numFmtId="0" fontId="22" fillId="0" borderId="0" xfId="33" applyFont="1" applyFill="1" applyBorder="1" applyAlignment="1">
      <alignment horizontal="left"/>
    </xf>
    <xf numFmtId="4" fontId="23" fillId="0" borderId="0" xfId="33" applyNumberFormat="1" applyFont="1" applyFill="1" applyBorder="1" applyAlignment="1">
      <alignment vertical="center" wrapText="1"/>
    </xf>
    <xf numFmtId="0" fontId="24" fillId="0" borderId="0" xfId="33" applyFont="1" applyFill="1"/>
    <xf numFmtId="0" fontId="23" fillId="0" borderId="0" xfId="33" applyFont="1" applyAlignment="1">
      <alignment horizontal="center"/>
    </xf>
    <xf numFmtId="0" fontId="23" fillId="0" borderId="0" xfId="33" applyFont="1" applyFill="1" applyAlignment="1">
      <alignment horizontal="center" vertical="center" wrapText="1"/>
    </xf>
    <xf numFmtId="4" fontId="23" fillId="0" borderId="0" xfId="33" applyNumberFormat="1" applyFont="1" applyAlignment="1">
      <alignment horizontal="center" vertical="center" wrapText="1"/>
    </xf>
    <xf numFmtId="0" fontId="24" fillId="0" borderId="0" xfId="33" applyFont="1" applyAlignment="1">
      <alignment vertical="center" wrapText="1"/>
    </xf>
    <xf numFmtId="49" fontId="23" fillId="24" borderId="30" xfId="33" applyNumberFormat="1" applyFont="1" applyFill="1" applyBorder="1" applyAlignment="1">
      <alignment horizontal="center" vertical="center" wrapText="1"/>
    </xf>
    <xf numFmtId="0" fontId="23" fillId="24" borderId="24" xfId="33" applyFont="1" applyFill="1" applyBorder="1" applyAlignment="1">
      <alignment horizontal="left" vertical="center" wrapText="1"/>
    </xf>
    <xf numFmtId="4" fontId="23" fillId="24" borderId="24" xfId="33" applyNumberFormat="1" applyFont="1" applyFill="1" applyBorder="1" applyAlignment="1">
      <alignment vertical="center" wrapText="1"/>
    </xf>
    <xf numFmtId="0" fontId="23" fillId="4" borderId="22" xfId="33" applyFont="1" applyFill="1" applyBorder="1" applyAlignment="1">
      <alignment horizontal="left" vertical="center" wrapText="1"/>
    </xf>
    <xf numFmtId="4" fontId="23" fillId="4" borderId="22" xfId="33" applyNumberFormat="1" applyFont="1" applyFill="1" applyBorder="1" applyAlignment="1">
      <alignment vertical="center" wrapText="1"/>
    </xf>
    <xf numFmtId="0" fontId="24" fillId="0" borderId="18" xfId="33" applyFont="1" applyBorder="1" applyAlignment="1">
      <alignment horizontal="left" vertical="center" wrapText="1"/>
    </xf>
    <xf numFmtId="4" fontId="24" fillId="0" borderId="18" xfId="33" applyNumberFormat="1" applyFont="1" applyFill="1" applyBorder="1" applyAlignment="1">
      <alignment vertical="center" wrapText="1"/>
    </xf>
    <xf numFmtId="4" fontId="24" fillId="17" borderId="18" xfId="33" applyNumberFormat="1" applyFont="1" applyFill="1" applyBorder="1" applyAlignment="1">
      <alignment vertical="center" wrapText="1"/>
    </xf>
    <xf numFmtId="0" fontId="24" fillId="0" borderId="18" xfId="34" applyFont="1" applyFill="1" applyBorder="1"/>
    <xf numFmtId="4" fontId="24" fillId="0" borderId="18" xfId="34" applyNumberFormat="1" applyFont="1" applyFill="1" applyBorder="1" applyAlignment="1">
      <alignment vertical="center" wrapText="1"/>
    </xf>
    <xf numFmtId="4" fontId="24" fillId="17" borderId="18" xfId="34" applyNumberFormat="1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/>
    </xf>
    <xf numFmtId="4" fontId="23" fillId="4" borderId="18" xfId="34" applyNumberFormat="1" applyFont="1" applyFill="1" applyBorder="1" applyAlignment="1">
      <alignment vertical="center" wrapText="1"/>
    </xf>
    <xf numFmtId="0" fontId="39" fillId="0" borderId="0" xfId="33"/>
    <xf numFmtId="0" fontId="24" fillId="0" borderId="18" xfId="34" applyFont="1" applyBorder="1"/>
    <xf numFmtId="0" fontId="23" fillId="4" borderId="22" xfId="33" applyFont="1" applyFill="1" applyBorder="1" applyAlignment="1">
      <alignment horizontal="left"/>
    </xf>
    <xf numFmtId="0" fontId="24" fillId="0" borderId="31" xfId="34" applyFont="1" applyFill="1" applyBorder="1"/>
    <xf numFmtId="4" fontId="24" fillId="0" borderId="31" xfId="34" applyNumberFormat="1" applyFont="1" applyFill="1" applyBorder="1" applyAlignment="1">
      <alignment vertical="center" wrapText="1"/>
    </xf>
    <xf numFmtId="4" fontId="24" fillId="17" borderId="31" xfId="34" applyNumberFormat="1" applyFont="1" applyFill="1" applyBorder="1" applyAlignment="1">
      <alignment vertical="center" wrapText="1"/>
    </xf>
    <xf numFmtId="0" fontId="23" fillId="4" borderId="18" xfId="33" applyFont="1" applyFill="1" applyBorder="1" applyAlignment="1">
      <alignment vertical="center" wrapText="1"/>
    </xf>
    <xf numFmtId="4" fontId="23" fillId="4" borderId="18" xfId="33" applyNumberFormat="1" applyFont="1" applyFill="1" applyBorder="1" applyAlignment="1">
      <alignment vertical="center" wrapText="1"/>
    </xf>
    <xf numFmtId="0" fontId="39" fillId="0" borderId="0" xfId="33" applyAlignment="1">
      <alignment horizontal="left" vertical="center" wrapText="1"/>
    </xf>
    <xf numFmtId="0" fontId="23" fillId="4" borderId="18" xfId="34" applyFont="1" applyFill="1" applyBorder="1" applyAlignment="1">
      <alignment horizontal="left" vertical="center" wrapText="1"/>
    </xf>
    <xf numFmtId="0" fontId="39" fillId="0" borderId="0" xfId="33" applyAlignment="1">
      <alignment vertical="center" wrapText="1"/>
    </xf>
    <xf numFmtId="0" fontId="28" fillId="0" borderId="18" xfId="36" applyFont="1" applyFill="1" applyBorder="1" applyAlignment="1">
      <alignment horizontal="left" vertical="center" wrapText="1"/>
    </xf>
    <xf numFmtId="0" fontId="30" fillId="0" borderId="0" xfId="33" applyFont="1" applyAlignment="1">
      <alignment horizontal="left" vertical="center" wrapText="1"/>
    </xf>
    <xf numFmtId="0" fontId="28" fillId="0" borderId="18" xfId="36" applyFont="1" applyBorder="1" applyAlignment="1">
      <alignment horizontal="left" vertical="center" wrapText="1"/>
    </xf>
    <xf numFmtId="4" fontId="29" fillId="0" borderId="18" xfId="33" applyNumberFormat="1" applyFont="1" applyFill="1" applyBorder="1" applyAlignment="1">
      <alignment horizontal="right" vertical="center" wrapText="1"/>
    </xf>
    <xf numFmtId="4" fontId="29" fillId="17" borderId="18" xfId="33" applyNumberFormat="1" applyFont="1" applyFill="1" applyBorder="1" applyAlignment="1">
      <alignment horizontal="right" vertical="center" wrapText="1"/>
    </xf>
    <xf numFmtId="4" fontId="23" fillId="4" borderId="31" xfId="34" applyNumberFormat="1" applyFont="1" applyFill="1" applyBorder="1" applyAlignment="1">
      <alignment vertical="center" wrapText="1"/>
    </xf>
    <xf numFmtId="0" fontId="23" fillId="4" borderId="22" xfId="34" applyFont="1" applyFill="1" applyBorder="1" applyAlignment="1">
      <alignment horizontal="left"/>
    </xf>
    <xf numFmtId="4" fontId="23" fillId="4" borderId="22" xfId="34" applyNumberFormat="1" applyFont="1" applyFill="1" applyBorder="1" applyAlignment="1">
      <alignment vertical="center" wrapText="1"/>
    </xf>
    <xf numFmtId="0" fontId="24" fillId="0" borderId="18" xfId="34" applyFont="1" applyBorder="1" applyAlignment="1">
      <alignment vertical="center" wrapText="1"/>
    </xf>
    <xf numFmtId="0" fontId="24" fillId="0" borderId="18" xfId="34" applyFont="1" applyBorder="1" applyAlignment="1">
      <alignment horizontal="left"/>
    </xf>
    <xf numFmtId="0" fontId="39" fillId="0" borderId="0" xfId="33" applyFill="1" applyAlignment="1">
      <alignment vertical="center" wrapText="1"/>
    </xf>
    <xf numFmtId="0" fontId="24" fillId="0" borderId="18" xfId="34" applyFont="1" applyFill="1" applyBorder="1" applyAlignment="1">
      <alignment vertical="center" wrapText="1"/>
    </xf>
    <xf numFmtId="0" fontId="29" fillId="0" borderId="18" xfId="34" applyFont="1" applyFill="1" applyBorder="1" applyAlignment="1">
      <alignment vertical="center" wrapText="1"/>
    </xf>
    <xf numFmtId="4" fontId="29" fillId="0" borderId="18" xfId="33" applyNumberFormat="1" applyFont="1" applyFill="1" applyBorder="1" applyAlignment="1">
      <alignment vertical="center" wrapText="1"/>
    </xf>
    <xf numFmtId="4" fontId="29" fillId="17" borderId="18" xfId="33" applyNumberFormat="1" applyFont="1" applyFill="1" applyBorder="1" applyAlignment="1">
      <alignment vertical="center" wrapText="1"/>
    </xf>
    <xf numFmtId="0" fontId="30" fillId="0" borderId="0" xfId="33" applyFont="1" applyAlignment="1">
      <alignment vertical="center" wrapText="1"/>
    </xf>
    <xf numFmtId="4" fontId="29" fillId="0" borderId="18" xfId="34" applyNumberFormat="1" applyFont="1" applyFill="1" applyBorder="1" applyAlignment="1">
      <alignment vertical="center" wrapText="1"/>
    </xf>
    <xf numFmtId="0" fontId="32" fillId="0" borderId="0" xfId="33" applyFont="1" applyAlignment="1">
      <alignment vertical="center" wrapText="1"/>
    </xf>
    <xf numFmtId="0" fontId="29" fillId="0" borderId="18" xfId="34" applyFont="1" applyBorder="1" applyAlignment="1">
      <alignment vertical="center" wrapText="1"/>
    </xf>
    <xf numFmtId="0" fontId="23" fillId="4" borderId="22" xfId="34" applyFont="1" applyFill="1" applyBorder="1" applyAlignment="1">
      <alignment horizontal="left" vertical="center"/>
    </xf>
    <xf numFmtId="0" fontId="24" fillId="0" borderId="18" xfId="34" applyFont="1" applyBorder="1" applyAlignment="1">
      <alignment horizontal="left" vertical="center"/>
    </xf>
    <xf numFmtId="0" fontId="23" fillId="4" borderId="18" xfId="34" applyFont="1" applyFill="1" applyBorder="1"/>
    <xf numFmtId="4" fontId="23" fillId="4" borderId="18" xfId="34" applyNumberFormat="1" applyFont="1" applyFill="1" applyBorder="1" applyAlignment="1">
      <alignment horizontal="right" vertical="center" wrapText="1"/>
    </xf>
    <xf numFmtId="0" fontId="29" fillId="0" borderId="18" xfId="34" applyFont="1" applyFill="1" applyBorder="1" applyAlignment="1">
      <alignment horizontal="left" vertical="center" wrapText="1"/>
    </xf>
    <xf numFmtId="4" fontId="29" fillId="17" borderId="18" xfId="0" applyNumberFormat="1" applyFont="1" applyFill="1" applyBorder="1" applyAlignment="1">
      <alignment vertical="center" wrapText="1"/>
    </xf>
    <xf numFmtId="4" fontId="29" fillId="0" borderId="18" xfId="0" applyNumberFormat="1" applyFont="1" applyFill="1" applyBorder="1" applyAlignment="1">
      <alignment vertical="center" wrapText="1"/>
    </xf>
    <xf numFmtId="4" fontId="29" fillId="17" borderId="18" xfId="34" applyNumberFormat="1" applyFont="1" applyFill="1" applyBorder="1" applyAlignment="1">
      <alignment vertical="center" wrapText="1"/>
    </xf>
    <xf numFmtId="0" fontId="23" fillId="4" borderId="31" xfId="34" applyFont="1" applyFill="1" applyBorder="1" applyAlignment="1">
      <alignment vertical="center" wrapText="1"/>
    </xf>
    <xf numFmtId="0" fontId="23" fillId="4" borderId="18" xfId="34" applyFont="1" applyFill="1" applyBorder="1" applyAlignment="1">
      <alignment horizontal="left" readingOrder="1"/>
    </xf>
    <xf numFmtId="0" fontId="39" fillId="0" borderId="0" xfId="33" applyAlignment="1">
      <alignment horizontal="left"/>
    </xf>
    <xf numFmtId="0" fontId="23" fillId="4" borderId="18" xfId="34" applyFont="1" applyFill="1" applyBorder="1" applyAlignment="1">
      <alignment vertical="center"/>
    </xf>
    <xf numFmtId="0" fontId="39" fillId="0" borderId="0" xfId="33" applyAlignment="1">
      <alignment vertical="center"/>
    </xf>
    <xf numFmtId="4" fontId="23" fillId="4" borderId="22" xfId="34" applyNumberFormat="1" applyFont="1" applyFill="1" applyBorder="1" applyAlignment="1">
      <alignment horizontal="left" vertical="center" wrapText="1"/>
    </xf>
    <xf numFmtId="4" fontId="23" fillId="4" borderId="22" xfId="34" applyNumberFormat="1" applyFont="1" applyFill="1" applyBorder="1" applyAlignment="1">
      <alignment horizontal="right" vertical="center" wrapText="1"/>
    </xf>
    <xf numFmtId="0" fontId="24" fillId="0" borderId="18" xfId="33" applyFont="1" applyBorder="1" applyAlignment="1">
      <alignment vertical="center" wrapText="1"/>
    </xf>
    <xf numFmtId="0" fontId="24" fillId="0" borderId="31" xfId="33" applyFont="1" applyBorder="1" applyAlignment="1">
      <alignment vertical="center" wrapText="1"/>
    </xf>
    <xf numFmtId="4" fontId="23" fillId="4" borderId="33" xfId="34" applyNumberFormat="1" applyFont="1" applyFill="1" applyBorder="1" applyAlignment="1">
      <alignment vertical="center" wrapText="1"/>
    </xf>
    <xf numFmtId="4" fontId="23" fillId="4" borderId="33" xfId="34" applyNumberFormat="1" applyFont="1" applyFill="1" applyBorder="1" applyAlignment="1">
      <alignment horizontal="right" vertical="center" wrapText="1"/>
    </xf>
    <xf numFmtId="0" fontId="25" fillId="0" borderId="0" xfId="33" applyFont="1"/>
    <xf numFmtId="4" fontId="24" fillId="0" borderId="0" xfId="33" applyNumberFormat="1" applyFont="1" applyFill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24" borderId="11" xfId="0" applyFont="1" applyFill="1" applyBorder="1" applyAlignment="1">
      <alignment vertical="center"/>
    </xf>
    <xf numFmtId="4" fontId="23" fillId="24" borderId="34" xfId="0" applyNumberFormat="1" applyFont="1" applyFill="1" applyBorder="1" applyAlignment="1">
      <alignment vertical="center"/>
    </xf>
    <xf numFmtId="4" fontId="23" fillId="25" borderId="35" xfId="0" applyNumberFormat="1" applyFont="1" applyFill="1" applyBorder="1" applyAlignment="1">
      <alignment vertical="center"/>
    </xf>
    <xf numFmtId="4" fontId="23" fillId="25" borderId="36" xfId="0" applyNumberFormat="1" applyFont="1" applyFill="1" applyBorder="1" applyAlignment="1">
      <alignment vertical="center"/>
    </xf>
    <xf numFmtId="4" fontId="23" fillId="24" borderId="37" xfId="0" applyNumberFormat="1" applyFont="1" applyFill="1" applyBorder="1" applyAlignment="1">
      <alignment vertical="center"/>
    </xf>
    <xf numFmtId="0" fontId="23" fillId="4" borderId="16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vertical="center" wrapText="1"/>
    </xf>
    <xf numFmtId="4" fontId="23" fillId="4" borderId="38" xfId="0" applyNumberFormat="1" applyFont="1" applyFill="1" applyBorder="1" applyAlignment="1">
      <alignment vertical="center"/>
    </xf>
    <xf numFmtId="4" fontId="24" fillId="25" borderId="35" xfId="0" applyNumberFormat="1" applyFont="1" applyFill="1" applyBorder="1" applyAlignment="1">
      <alignment vertical="center"/>
    </xf>
    <xf numFmtId="4" fontId="23" fillId="4" borderId="35" xfId="0" applyNumberFormat="1" applyFont="1" applyFill="1" applyBorder="1" applyAlignment="1">
      <alignment vertical="center"/>
    </xf>
    <xf numFmtId="4" fontId="23" fillId="15" borderId="37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23" fillId="4" borderId="39" xfId="33" applyFont="1" applyFill="1" applyBorder="1" applyAlignment="1">
      <alignment vertical="center" wrapText="1"/>
    </xf>
    <xf numFmtId="4" fontId="23" fillId="4" borderId="39" xfId="34" applyNumberFormat="1" applyFont="1" applyFill="1" applyBorder="1" applyAlignment="1">
      <alignment vertical="center" wrapText="1"/>
    </xf>
    <xf numFmtId="4" fontId="24" fillId="25" borderId="18" xfId="34" applyNumberFormat="1" applyFont="1" applyFill="1" applyBorder="1" applyAlignment="1">
      <alignment vertical="center" wrapText="1"/>
    </xf>
    <xf numFmtId="0" fontId="23" fillId="24" borderId="44" xfId="33" applyFont="1" applyFill="1" applyBorder="1" applyAlignment="1">
      <alignment horizontal="center"/>
    </xf>
    <xf numFmtId="49" fontId="23" fillId="24" borderId="45" xfId="33" applyNumberFormat="1" applyFont="1" applyFill="1" applyBorder="1" applyAlignment="1">
      <alignment horizontal="center"/>
    </xf>
    <xf numFmtId="0" fontId="23" fillId="24" borderId="46" xfId="33" applyFont="1" applyFill="1" applyBorder="1" applyAlignment="1">
      <alignment horizontal="left"/>
    </xf>
    <xf numFmtId="4" fontId="23" fillId="24" borderId="46" xfId="33" applyNumberFormat="1" applyFont="1" applyFill="1" applyBorder="1" applyAlignment="1">
      <alignment vertical="center" wrapText="1"/>
    </xf>
    <xf numFmtId="4" fontId="23" fillId="24" borderId="47" xfId="33" applyNumberFormat="1" applyFont="1" applyFill="1" applyBorder="1" applyAlignment="1">
      <alignment vertical="center" wrapText="1"/>
    </xf>
    <xf numFmtId="0" fontId="24" fillId="0" borderId="48" xfId="34" applyFont="1" applyFill="1" applyBorder="1" applyAlignment="1">
      <alignment horizontal="left" vertical="center" wrapText="1"/>
    </xf>
    <xf numFmtId="0" fontId="24" fillId="0" borderId="48" xfId="34" applyFont="1" applyBorder="1" applyAlignment="1">
      <alignment horizontal="left" vertical="center" wrapText="1"/>
    </xf>
    <xf numFmtId="0" fontId="23" fillId="28" borderId="49" xfId="33" applyFont="1" applyFill="1" applyBorder="1" applyAlignment="1">
      <alignment horizontal="left"/>
    </xf>
    <xf numFmtId="4" fontId="23" fillId="28" borderId="49" xfId="33" applyNumberFormat="1" applyFont="1" applyFill="1" applyBorder="1" applyAlignment="1">
      <alignment vertical="center" wrapText="1"/>
    </xf>
    <xf numFmtId="4" fontId="23" fillId="28" borderId="50" xfId="33" applyNumberFormat="1" applyFont="1" applyFill="1" applyBorder="1" applyAlignment="1">
      <alignment vertical="center" wrapText="1"/>
    </xf>
    <xf numFmtId="4" fontId="24" fillId="0" borderId="48" xfId="33" applyNumberFormat="1" applyFont="1" applyFill="1" applyBorder="1" applyAlignment="1">
      <alignment vertical="center" wrapText="1"/>
    </xf>
    <xf numFmtId="0" fontId="23" fillId="28" borderId="48" xfId="33" applyFont="1" applyFill="1" applyBorder="1" applyAlignment="1">
      <alignment horizontal="left"/>
    </xf>
    <xf numFmtId="4" fontId="23" fillId="28" borderId="48" xfId="33" applyNumberFormat="1" applyFont="1" applyFill="1" applyBorder="1" applyAlignment="1">
      <alignment vertical="center" wrapText="1"/>
    </xf>
    <xf numFmtId="4" fontId="24" fillId="25" borderId="48" xfId="33" applyNumberFormat="1" applyFont="1" applyFill="1" applyBorder="1" applyAlignment="1">
      <alignment vertical="center" wrapText="1"/>
    </xf>
    <xf numFmtId="0" fontId="24" fillId="29" borderId="48" xfId="34" applyFont="1" applyFill="1" applyBorder="1" applyAlignment="1">
      <alignment horizontal="left" vertical="center" wrapText="1"/>
    </xf>
    <xf numFmtId="0" fontId="24" fillId="0" borderId="51" xfId="34" applyFont="1" applyBorder="1" applyAlignment="1">
      <alignment horizontal="left" vertical="center" wrapText="1"/>
    </xf>
    <xf numFmtId="4" fontId="24" fillId="0" borderId="51" xfId="33" applyNumberFormat="1" applyFont="1" applyFill="1" applyBorder="1" applyAlignment="1">
      <alignment vertical="center" wrapText="1"/>
    </xf>
    <xf numFmtId="4" fontId="24" fillId="25" borderId="51" xfId="33" applyNumberFormat="1" applyFont="1" applyFill="1" applyBorder="1" applyAlignment="1">
      <alignment vertical="center" wrapText="1"/>
    </xf>
    <xf numFmtId="0" fontId="24" fillId="0" borderId="39" xfId="34" applyFont="1" applyFill="1" applyBorder="1"/>
    <xf numFmtId="4" fontId="24" fillId="17" borderId="39" xfId="34" applyNumberFormat="1" applyFont="1" applyFill="1" applyBorder="1" applyAlignment="1">
      <alignment vertical="center" wrapText="1"/>
    </xf>
    <xf numFmtId="4" fontId="24" fillId="0" borderId="39" xfId="34" applyNumberFormat="1" applyFont="1" applyFill="1" applyBorder="1" applyAlignment="1">
      <alignment vertical="center" wrapText="1"/>
    </xf>
    <xf numFmtId="0" fontId="23" fillId="0" borderId="52" xfId="33" applyFont="1" applyBorder="1" applyAlignment="1">
      <alignment horizontal="center" vertical="center" wrapText="1"/>
    </xf>
    <xf numFmtId="49" fontId="23" fillId="0" borderId="53" xfId="33" applyNumberFormat="1" applyFont="1" applyBorder="1" applyAlignment="1">
      <alignment horizontal="center" vertical="center" wrapText="1"/>
    </xf>
    <xf numFmtId="0" fontId="23" fillId="0" borderId="53" xfId="33" applyFont="1" applyBorder="1" applyAlignment="1">
      <alignment horizontal="center" vertical="center" wrapText="1"/>
    </xf>
    <xf numFmtId="0" fontId="23" fillId="24" borderId="54" xfId="33" applyFont="1" applyFill="1" applyBorder="1" applyAlignment="1">
      <alignment horizontal="center" vertical="center" wrapText="1"/>
    </xf>
    <xf numFmtId="4" fontId="23" fillId="24" borderId="55" xfId="33" applyNumberFormat="1" applyFont="1" applyFill="1" applyBorder="1" applyAlignment="1">
      <alignment vertical="center" wrapText="1"/>
    </xf>
    <xf numFmtId="0" fontId="24" fillId="0" borderId="56" xfId="33" applyFont="1" applyBorder="1" applyAlignment="1">
      <alignment horizontal="center" vertical="center" wrapText="1"/>
    </xf>
    <xf numFmtId="4" fontId="23" fillId="4" borderId="57" xfId="33" applyNumberFormat="1" applyFont="1" applyFill="1" applyBorder="1" applyAlignment="1">
      <alignment vertical="center" wrapText="1"/>
    </xf>
    <xf numFmtId="4" fontId="24" fillId="0" borderId="58" xfId="33" applyNumberFormat="1" applyFont="1" applyFill="1" applyBorder="1" applyAlignment="1">
      <alignment vertical="center" wrapText="1"/>
    </xf>
    <xf numFmtId="4" fontId="24" fillId="0" borderId="58" xfId="34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vertical="center" wrapText="1"/>
    </xf>
    <xf numFmtId="4" fontId="24" fillId="0" borderId="59" xfId="34" applyNumberFormat="1" applyFont="1" applyFill="1" applyBorder="1" applyAlignment="1">
      <alignment vertical="center" wrapText="1"/>
    </xf>
    <xf numFmtId="4" fontId="23" fillId="4" borderId="58" xfId="33" applyNumberFormat="1" applyFont="1" applyFill="1" applyBorder="1" applyAlignment="1">
      <alignment vertical="center" wrapText="1"/>
    </xf>
    <xf numFmtId="4" fontId="23" fillId="4" borderId="57" xfId="34" applyNumberFormat="1" applyFont="1" applyFill="1" applyBorder="1" applyAlignment="1">
      <alignment vertical="center" wrapText="1"/>
    </xf>
    <xf numFmtId="4" fontId="29" fillId="0" borderId="58" xfId="33" applyNumberFormat="1" applyFont="1" applyFill="1" applyBorder="1" applyAlignment="1">
      <alignment vertical="center" wrapText="1"/>
    </xf>
    <xf numFmtId="4" fontId="29" fillId="0" borderId="58" xfId="34" applyNumberFormat="1" applyFont="1" applyFill="1" applyBorder="1" applyAlignment="1">
      <alignment vertical="center" wrapText="1"/>
    </xf>
    <xf numFmtId="4" fontId="23" fillId="28" borderId="60" xfId="33" applyNumberFormat="1" applyFont="1" applyFill="1" applyBorder="1" applyAlignment="1">
      <alignment vertical="center" wrapText="1"/>
    </xf>
    <xf numFmtId="4" fontId="24" fillId="0" borderId="60" xfId="33" applyNumberFormat="1" applyFont="1" applyFill="1" applyBorder="1" applyAlignment="1">
      <alignment vertical="center" wrapText="1"/>
    </xf>
    <xf numFmtId="4" fontId="24" fillId="0" borderId="61" xfId="33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horizontal="right" vertical="center" wrapText="1"/>
    </xf>
    <xf numFmtId="4" fontId="29" fillId="0" borderId="58" xfId="0" applyNumberFormat="1" applyFont="1" applyFill="1" applyBorder="1" applyAlignment="1">
      <alignment vertical="center" wrapText="1"/>
    </xf>
    <xf numFmtId="4" fontId="23" fillId="4" borderId="59" xfId="34" applyNumberFormat="1" applyFont="1" applyFill="1" applyBorder="1" applyAlignment="1">
      <alignment vertical="center" wrapText="1"/>
    </xf>
    <xf numFmtId="4" fontId="23" fillId="4" borderId="57" xfId="34" applyNumberFormat="1" applyFont="1" applyFill="1" applyBorder="1" applyAlignment="1">
      <alignment horizontal="right" vertical="center" wrapText="1"/>
    </xf>
    <xf numFmtId="4" fontId="23" fillId="4" borderId="62" xfId="34" applyNumberFormat="1" applyFont="1" applyFill="1" applyBorder="1" applyAlignment="1">
      <alignment horizontal="right" vertical="center" wrapText="1"/>
    </xf>
    <xf numFmtId="0" fontId="20" fillId="15" borderId="44" xfId="33" applyFont="1" applyFill="1" applyBorder="1" applyAlignment="1">
      <alignment horizontal="left"/>
    </xf>
    <xf numFmtId="49" fontId="22" fillId="15" borderId="45" xfId="33" applyNumberFormat="1" applyFont="1" applyFill="1" applyBorder="1" applyAlignment="1">
      <alignment horizontal="center"/>
    </xf>
    <xf numFmtId="0" fontId="22" fillId="15" borderId="46" xfId="33" applyFont="1" applyFill="1" applyBorder="1"/>
    <xf numFmtId="4" fontId="23" fillId="15" borderId="46" xfId="33" applyNumberFormat="1" applyFont="1" applyFill="1" applyBorder="1" applyAlignment="1">
      <alignment vertical="center" wrapText="1"/>
    </xf>
    <xf numFmtId="0" fontId="39" fillId="0" borderId="0" xfId="30"/>
    <xf numFmtId="0" fontId="40" fillId="0" borderId="0" xfId="34" applyFont="1" applyAlignment="1"/>
    <xf numFmtId="0" fontId="39" fillId="0" borderId="0" xfId="34"/>
    <xf numFmtId="49" fontId="40" fillId="0" borderId="0" xfId="34" applyNumberFormat="1" applyFont="1" applyAlignment="1">
      <alignment horizontal="center"/>
    </xf>
    <xf numFmtId="0" fontId="41" fillId="0" borderId="0" xfId="34" applyFont="1" applyAlignment="1">
      <alignment horizontal="right"/>
    </xf>
    <xf numFmtId="4" fontId="42" fillId="0" borderId="44" xfId="30" applyNumberFormat="1" applyFont="1" applyFill="1" applyBorder="1" applyAlignment="1">
      <alignment horizontal="center" vertical="center" wrapText="1"/>
    </xf>
    <xf numFmtId="4" fontId="24" fillId="0" borderId="65" xfId="30" applyNumberFormat="1" applyFont="1" applyFill="1" applyBorder="1" applyAlignment="1">
      <alignment horizontal="center" vertical="center" wrapText="1"/>
    </xf>
    <xf numFmtId="0" fontId="44" fillId="0" borderId="66" xfId="34" applyFont="1" applyBorder="1" applyAlignment="1">
      <alignment horizontal="center" vertical="center" wrapText="1"/>
    </xf>
    <xf numFmtId="49" fontId="24" fillId="0" borderId="65" xfId="34" applyNumberFormat="1" applyFont="1" applyBorder="1" applyAlignment="1">
      <alignment horizontal="center" vertical="center" wrapText="1"/>
    </xf>
    <xf numFmtId="0" fontId="42" fillId="0" borderId="65" xfId="34" applyFont="1" applyFill="1" applyBorder="1" applyAlignment="1">
      <alignment horizontal="left" vertical="center" wrapText="1"/>
    </xf>
    <xf numFmtId="4" fontId="23" fillId="28" borderId="67" xfId="30" applyNumberFormat="1" applyFont="1" applyFill="1" applyBorder="1" applyAlignment="1">
      <alignment vertical="center" wrapText="1"/>
    </xf>
    <xf numFmtId="4" fontId="42" fillId="0" borderId="67" xfId="30" applyNumberFormat="1" applyFont="1" applyFill="1" applyBorder="1" applyAlignment="1">
      <alignment vertical="center" wrapText="1"/>
    </xf>
    <xf numFmtId="4" fontId="31" fillId="0" borderId="68" xfId="30" applyNumberFormat="1" applyFont="1" applyFill="1" applyBorder="1" applyAlignment="1">
      <alignment horizontal="center" vertical="center" wrapText="1"/>
    </xf>
    <xf numFmtId="4" fontId="45" fillId="0" borderId="69" xfId="30" applyNumberFormat="1" applyFont="1" applyFill="1" applyBorder="1" applyAlignment="1">
      <alignment horizontal="center" vertical="center" wrapText="1"/>
    </xf>
    <xf numFmtId="0" fontId="46" fillId="0" borderId="70" xfId="34" applyFont="1" applyBorder="1" applyAlignment="1">
      <alignment horizontal="center" vertical="center" wrapText="1"/>
    </xf>
    <xf numFmtId="49" fontId="24" fillId="0" borderId="69" xfId="34" applyNumberFormat="1" applyFont="1" applyBorder="1" applyAlignment="1">
      <alignment horizontal="center" vertical="center" wrapText="1"/>
    </xf>
    <xf numFmtId="0" fontId="45" fillId="0" borderId="69" xfId="34" applyFont="1" applyBorder="1" applyAlignment="1">
      <alignment horizontal="left" vertical="center" wrapText="1"/>
    </xf>
    <xf numFmtId="4" fontId="45" fillId="0" borderId="64" xfId="30" applyNumberFormat="1" applyFont="1" applyFill="1" applyBorder="1" applyAlignment="1">
      <alignment vertical="center" wrapText="1"/>
    </xf>
    <xf numFmtId="4" fontId="31" fillId="0" borderId="71" xfId="30" applyNumberFormat="1" applyFont="1" applyFill="1" applyBorder="1" applyAlignment="1">
      <alignment horizontal="center" vertical="center" wrapText="1"/>
    </xf>
    <xf numFmtId="4" fontId="45" fillId="0" borderId="72" xfId="30" applyNumberFormat="1" applyFont="1" applyFill="1" applyBorder="1" applyAlignment="1">
      <alignment horizontal="center" vertical="center" wrapText="1"/>
    </xf>
    <xf numFmtId="0" fontId="46" fillId="0" borderId="73" xfId="34" applyFont="1" applyBorder="1" applyAlignment="1">
      <alignment horizontal="center" vertical="center" wrapText="1"/>
    </xf>
    <xf numFmtId="49" fontId="24" fillId="0" borderId="72" xfId="34" applyNumberFormat="1" applyFont="1" applyBorder="1" applyAlignment="1">
      <alignment horizontal="center" vertical="center" wrapText="1"/>
    </xf>
    <xf numFmtId="0" fontId="45" fillId="0" borderId="72" xfId="30" applyFont="1" applyBorder="1" applyAlignment="1">
      <alignment horizontal="left" vertical="center" wrapText="1"/>
    </xf>
    <xf numFmtId="4" fontId="24" fillId="28" borderId="74" xfId="30" applyNumberFormat="1" applyFont="1" applyFill="1" applyBorder="1" applyAlignment="1">
      <alignment vertical="center" wrapText="1"/>
    </xf>
    <xf numFmtId="4" fontId="45" fillId="0" borderId="74" xfId="30" applyNumberFormat="1" applyFont="1" applyFill="1" applyBorder="1" applyAlignment="1">
      <alignment vertical="center" wrapText="1"/>
    </xf>
    <xf numFmtId="49" fontId="42" fillId="0" borderId="75" xfId="34" applyNumberFormat="1" applyFont="1" applyBorder="1" applyAlignment="1">
      <alignment horizontal="center" vertical="center" wrapText="1"/>
    </xf>
    <xf numFmtId="0" fontId="24" fillId="0" borderId="66" xfId="34" applyFont="1" applyBorder="1" applyAlignment="1">
      <alignment horizontal="center" vertical="center" wrapText="1"/>
    </xf>
    <xf numFmtId="0" fontId="42" fillId="0" borderId="66" xfId="34" applyFont="1" applyBorder="1" applyAlignment="1">
      <alignment horizontal="center" vertical="center" wrapText="1"/>
    </xf>
    <xf numFmtId="0" fontId="24" fillId="0" borderId="65" xfId="34" applyFont="1" applyBorder="1" applyAlignment="1">
      <alignment horizontal="center" vertical="center" wrapText="1"/>
    </xf>
    <xf numFmtId="0" fontId="42" fillId="0" borderId="65" xfId="34" applyFont="1" applyBorder="1" applyAlignment="1">
      <alignment vertical="center" wrapText="1"/>
    </xf>
    <xf numFmtId="49" fontId="45" fillId="0" borderId="76" xfId="34" applyNumberFormat="1" applyFont="1" applyFill="1" applyBorder="1" applyAlignment="1">
      <alignment horizontal="center" vertical="center" wrapText="1"/>
    </xf>
    <xf numFmtId="0" fontId="45" fillId="0" borderId="70" xfId="34" applyFont="1" applyBorder="1" applyAlignment="1">
      <alignment horizontal="center" vertical="center" wrapText="1"/>
    </xf>
    <xf numFmtId="0" fontId="24" fillId="0" borderId="70" xfId="34" applyFont="1" applyBorder="1" applyAlignment="1">
      <alignment horizontal="center" vertical="center" wrapText="1"/>
    </xf>
    <xf numFmtId="49" fontId="24" fillId="0" borderId="69" xfId="34" applyNumberFormat="1" applyFont="1" applyFill="1" applyBorder="1" applyAlignment="1">
      <alignment horizontal="center" vertical="center" wrapText="1"/>
    </xf>
    <xf numFmtId="0" fontId="45" fillId="0" borderId="69" xfId="30" applyFont="1" applyBorder="1" applyAlignment="1">
      <alignment horizontal="left" vertical="center" wrapText="1"/>
    </xf>
    <xf numFmtId="49" fontId="45" fillId="0" borderId="77" xfId="34" applyNumberFormat="1" applyFont="1" applyFill="1" applyBorder="1" applyAlignment="1">
      <alignment horizontal="center" vertical="center" wrapText="1"/>
    </xf>
    <xf numFmtId="0" fontId="45" fillId="0" borderId="48" xfId="34" applyFont="1" applyBorder="1" applyAlignment="1">
      <alignment horizontal="center" vertical="center" wrapText="1"/>
    </xf>
    <xf numFmtId="0" fontId="24" fillId="0" borderId="48" xfId="34" applyFont="1" applyBorder="1" applyAlignment="1">
      <alignment horizontal="center" vertical="center" wrapText="1"/>
    </xf>
    <xf numFmtId="49" fontId="24" fillId="0" borderId="78" xfId="34" applyNumberFormat="1" applyFont="1" applyFill="1" applyBorder="1" applyAlignment="1">
      <alignment horizontal="center" vertical="center" wrapText="1"/>
    </xf>
    <xf numFmtId="0" fontId="45" fillId="0" borderId="78" xfId="30" applyFont="1" applyBorder="1" applyAlignment="1">
      <alignment horizontal="left" vertical="center" wrapText="1"/>
    </xf>
    <xf numFmtId="4" fontId="24" fillId="28" borderId="79" xfId="30" applyNumberFormat="1" applyFont="1" applyFill="1" applyBorder="1" applyAlignment="1">
      <alignment vertical="center" wrapText="1"/>
    </xf>
    <xf numFmtId="4" fontId="45" fillId="0" borderId="79" xfId="30" applyNumberFormat="1" applyFont="1" applyFill="1" applyBorder="1" applyAlignment="1">
      <alignment vertical="center" wrapText="1"/>
    </xf>
    <xf numFmtId="49" fontId="45" fillId="0" borderId="80" xfId="34" applyNumberFormat="1" applyFont="1" applyFill="1" applyBorder="1" applyAlignment="1">
      <alignment horizontal="center" vertical="center" wrapText="1"/>
    </xf>
    <xf numFmtId="0" fontId="45" fillId="0" borderId="73" xfId="34" applyFont="1" applyBorder="1" applyAlignment="1">
      <alignment horizontal="center" vertical="center" wrapText="1"/>
    </xf>
    <xf numFmtId="0" fontId="24" fillId="0" borderId="73" xfId="34" applyFont="1" applyBorder="1" applyAlignment="1">
      <alignment horizontal="center" vertical="center" wrapText="1"/>
    </xf>
    <xf numFmtId="49" fontId="24" fillId="0" borderId="72" xfId="34" applyNumberFormat="1" applyFont="1" applyFill="1" applyBorder="1" applyAlignment="1">
      <alignment horizontal="center" vertical="center" wrapText="1"/>
    </xf>
    <xf numFmtId="49" fontId="45" fillId="0" borderId="81" xfId="34" applyNumberFormat="1" applyFont="1" applyFill="1" applyBorder="1" applyAlignment="1">
      <alignment horizontal="center" vertical="center" wrapText="1"/>
    </xf>
    <xf numFmtId="0" fontId="45" fillId="0" borderId="49" xfId="34" applyFont="1" applyBorder="1" applyAlignment="1">
      <alignment horizontal="center" vertical="center" wrapText="1"/>
    </xf>
    <xf numFmtId="0" fontId="24" fillId="0" borderId="49" xfId="34" applyFont="1" applyBorder="1" applyAlignment="1">
      <alignment horizontal="center" vertical="center" wrapText="1"/>
    </xf>
    <xf numFmtId="49" fontId="24" fillId="0" borderId="82" xfId="34" applyNumberFormat="1" applyFont="1" applyFill="1" applyBorder="1" applyAlignment="1">
      <alignment horizontal="center" vertical="center" wrapText="1"/>
    </xf>
    <xf numFmtId="0" fontId="45" fillId="0" borderId="82" xfId="34" applyFont="1" applyBorder="1" applyAlignment="1">
      <alignment horizontal="left" vertical="center" wrapText="1"/>
    </xf>
    <xf numFmtId="4" fontId="24" fillId="28" borderId="83" xfId="30" applyNumberFormat="1" applyFont="1" applyFill="1" applyBorder="1" applyAlignment="1">
      <alignment vertical="center" wrapText="1"/>
    </xf>
    <xf numFmtId="4" fontId="45" fillId="0" borderId="83" xfId="30" applyNumberFormat="1" applyFont="1" applyFill="1" applyBorder="1" applyAlignment="1">
      <alignment vertical="center" wrapText="1"/>
    </xf>
    <xf numFmtId="0" fontId="24" fillId="0" borderId="78" xfId="34" applyFont="1" applyBorder="1" applyAlignment="1">
      <alignment horizontal="center" vertical="center" wrapText="1"/>
    </xf>
    <xf numFmtId="49" fontId="24" fillId="0" borderId="48" xfId="34" applyNumberFormat="1" applyFont="1" applyBorder="1" applyAlignment="1">
      <alignment horizontal="center" vertical="center" wrapText="1"/>
    </xf>
    <xf numFmtId="49" fontId="47" fillId="30" borderId="75" xfId="34" applyNumberFormat="1" applyFont="1" applyFill="1" applyBorder="1" applyAlignment="1">
      <alignment horizontal="center" vertical="center" wrapText="1"/>
    </xf>
    <xf numFmtId="0" fontId="48" fillId="0" borderId="0" xfId="30" applyFont="1"/>
    <xf numFmtId="49" fontId="47" fillId="28" borderId="75" xfId="34" applyNumberFormat="1" applyFont="1" applyFill="1" applyBorder="1" applyAlignment="1">
      <alignment horizontal="center" vertical="center" wrapText="1"/>
    </xf>
    <xf numFmtId="4" fontId="47" fillId="28" borderId="67" xfId="30" applyNumberFormat="1" applyFont="1" applyFill="1" applyBorder="1" applyAlignment="1">
      <alignment horizontal="right" vertical="center" wrapText="1"/>
    </xf>
    <xf numFmtId="49" fontId="47" fillId="31" borderId="75" xfId="34" applyNumberFormat="1" applyFont="1" applyFill="1" applyBorder="1" applyAlignment="1">
      <alignment horizontal="center" vertical="center" wrapText="1"/>
    </xf>
    <xf numFmtId="165" fontId="47" fillId="31" borderId="67" xfId="30" applyNumberFormat="1" applyFont="1" applyFill="1" applyBorder="1" applyAlignment="1">
      <alignment horizontal="right" vertical="center" wrapText="1"/>
    </xf>
    <xf numFmtId="0" fontId="24" fillId="0" borderId="48" xfId="31" applyFont="1" applyFill="1" applyBorder="1" applyAlignment="1">
      <alignment vertical="center" wrapText="1"/>
    </xf>
    <xf numFmtId="4" fontId="23" fillId="0" borderId="22" xfId="0" applyNumberFormat="1" applyFont="1" applyBorder="1" applyAlignment="1">
      <alignment horizontal="right" vertical="center" wrapText="1"/>
    </xf>
    <xf numFmtId="0" fontId="23" fillId="19" borderId="63" xfId="0" applyFont="1" applyFill="1" applyBorder="1" applyAlignment="1">
      <alignment horizontal="center" vertical="center" wrapText="1"/>
    </xf>
    <xf numFmtId="0" fontId="23" fillId="0" borderId="84" xfId="0" applyFont="1" applyBorder="1" applyAlignment="1">
      <alignment horizontal="justify" vertical="center" wrapText="1"/>
    </xf>
    <xf numFmtId="4" fontId="23" fillId="0" borderId="85" xfId="0" applyNumberFormat="1" applyFont="1" applyBorder="1" applyAlignment="1">
      <alignment horizontal="right" vertical="center" wrapText="1"/>
    </xf>
    <xf numFmtId="0" fontId="26" fillId="0" borderId="86" xfId="0" applyFont="1" applyBorder="1" applyAlignment="1">
      <alignment horizontal="justify" vertical="center" wrapText="1"/>
    </xf>
    <xf numFmtId="4" fontId="23" fillId="19" borderId="58" xfId="0" applyNumberFormat="1" applyFont="1" applyFill="1" applyBorder="1" applyAlignment="1">
      <alignment horizontal="right" vertical="center" wrapText="1"/>
    </xf>
    <xf numFmtId="4" fontId="24" fillId="0" borderId="58" xfId="0" applyNumberFormat="1" applyFont="1" applyBorder="1" applyAlignment="1">
      <alignment horizontal="right" vertical="center" wrapText="1"/>
    </xf>
    <xf numFmtId="4" fontId="24" fillId="0" borderId="0" xfId="0" applyNumberFormat="1" applyFont="1"/>
    <xf numFmtId="4" fontId="0" fillId="0" borderId="0" xfId="0" applyNumberFormat="1"/>
    <xf numFmtId="0" fontId="24" fillId="0" borderId="48" xfId="0" applyFont="1" applyFill="1" applyBorder="1" applyAlignment="1">
      <alignment vertical="center" wrapText="1"/>
    </xf>
    <xf numFmtId="0" fontId="24" fillId="0" borderId="48" xfId="34" applyFont="1" applyFill="1" applyBorder="1" applyAlignment="1">
      <alignment vertical="center" wrapText="1"/>
    </xf>
    <xf numFmtId="0" fontId="24" fillId="32" borderId="48" xfId="34" applyFont="1" applyFill="1" applyBorder="1" applyAlignment="1">
      <alignment horizontal="left" vertical="center" wrapText="1"/>
    </xf>
    <xf numFmtId="0" fontId="24" fillId="0" borderId="48" xfId="34" applyFont="1" applyBorder="1" applyAlignment="1">
      <alignment vertical="center" wrapText="1"/>
    </xf>
    <xf numFmtId="49" fontId="24" fillId="0" borderId="48" xfId="34" applyNumberFormat="1" applyFont="1" applyFill="1" applyBorder="1" applyAlignment="1">
      <alignment horizontal="center" vertical="center" wrapText="1"/>
    </xf>
    <xf numFmtId="49" fontId="23" fillId="27" borderId="88" xfId="33" applyNumberFormat="1" applyFont="1" applyFill="1" applyBorder="1" applyAlignment="1">
      <alignment horizontal="center" vertical="center"/>
    </xf>
    <xf numFmtId="49" fontId="23" fillId="27" borderId="41" xfId="33" applyNumberFormat="1" applyFont="1" applyFill="1" applyBorder="1" applyAlignment="1">
      <alignment horizontal="center" vertical="center"/>
    </xf>
    <xf numFmtId="4" fontId="47" fillId="0" borderId="0" xfId="30" applyNumberFormat="1" applyFont="1" applyFill="1" applyBorder="1" applyAlignment="1">
      <alignment horizontal="right" vertical="center" wrapText="1"/>
    </xf>
    <xf numFmtId="4" fontId="47" fillId="35" borderId="67" xfId="30" applyNumberFormat="1" applyFont="1" applyFill="1" applyBorder="1" applyAlignment="1">
      <alignment horizontal="right" vertical="center" wrapText="1"/>
    </xf>
    <xf numFmtId="0" fontId="24" fillId="0" borderId="82" xfId="34" applyFont="1" applyBorder="1" applyAlignment="1">
      <alignment horizontal="center" vertical="center" wrapText="1"/>
    </xf>
    <xf numFmtId="49" fontId="24" fillId="0" borderId="49" xfId="34" applyNumberFormat="1" applyFont="1" applyBorder="1" applyAlignment="1">
      <alignment horizontal="center" vertical="center" wrapText="1"/>
    </xf>
    <xf numFmtId="49" fontId="45" fillId="0" borderId="90" xfId="34" applyNumberFormat="1" applyFont="1" applyFill="1" applyBorder="1" applyAlignment="1">
      <alignment horizontal="center" vertical="center" wrapText="1"/>
    </xf>
    <xf numFmtId="4" fontId="45" fillId="0" borderId="93" xfId="30" applyNumberFormat="1" applyFont="1" applyFill="1" applyBorder="1" applyAlignment="1">
      <alignment vertical="center" wrapText="1"/>
    </xf>
    <xf numFmtId="4" fontId="23" fillId="36" borderId="67" xfId="30" applyNumberFormat="1" applyFont="1" applyFill="1" applyBorder="1" applyAlignment="1">
      <alignment vertical="center" wrapText="1"/>
    </xf>
    <xf numFmtId="4" fontId="24" fillId="36" borderId="64" xfId="30" applyNumberFormat="1" applyFont="1" applyFill="1" applyBorder="1" applyAlignment="1">
      <alignment vertical="center" wrapText="1"/>
    </xf>
    <xf numFmtId="4" fontId="24" fillId="36" borderId="74" xfId="30" applyNumberFormat="1" applyFont="1" applyFill="1" applyBorder="1" applyAlignment="1">
      <alignment vertical="center" wrapText="1"/>
    </xf>
    <xf numFmtId="4" fontId="24" fillId="36" borderId="79" xfId="30" applyNumberFormat="1" applyFont="1" applyFill="1" applyBorder="1" applyAlignment="1">
      <alignment vertical="center" wrapText="1"/>
    </xf>
    <xf numFmtId="4" fontId="24" fillId="36" borderId="83" xfId="30" applyNumberFormat="1" applyFont="1" applyFill="1" applyBorder="1" applyAlignment="1">
      <alignment vertical="center" wrapText="1"/>
    </xf>
    <xf numFmtId="4" fontId="24" fillId="36" borderId="93" xfId="30" applyNumberFormat="1" applyFont="1" applyFill="1" applyBorder="1" applyAlignment="1">
      <alignment vertical="center" wrapText="1"/>
    </xf>
    <xf numFmtId="4" fontId="23" fillId="34" borderId="95" xfId="0" applyNumberFormat="1" applyFont="1" applyFill="1" applyBorder="1" applyAlignment="1">
      <alignment vertical="center"/>
    </xf>
    <xf numFmtId="4" fontId="23" fillId="34" borderId="38" xfId="0" applyNumberFormat="1" applyFont="1" applyFill="1" applyBorder="1" applyAlignment="1">
      <alignment vertical="center"/>
    </xf>
    <xf numFmtId="4" fontId="23" fillId="34" borderId="96" xfId="0" applyNumberFormat="1" applyFont="1" applyFill="1" applyBorder="1" applyAlignment="1">
      <alignment vertical="center"/>
    </xf>
    <xf numFmtId="4" fontId="24" fillId="34" borderId="38" xfId="0" applyNumberFormat="1" applyFont="1" applyFill="1" applyBorder="1" applyAlignment="1">
      <alignment vertical="center"/>
    </xf>
    <xf numFmtId="4" fontId="24" fillId="34" borderId="18" xfId="34" applyNumberFormat="1" applyFont="1" applyFill="1" applyBorder="1" applyAlignment="1">
      <alignment vertical="center" wrapText="1"/>
    </xf>
    <xf numFmtId="4" fontId="24" fillId="34" borderId="18" xfId="33" applyNumberFormat="1" applyFont="1" applyFill="1" applyBorder="1" applyAlignment="1">
      <alignment vertical="center" wrapText="1"/>
    </xf>
    <xf numFmtId="4" fontId="29" fillId="34" borderId="18" xfId="33" applyNumberFormat="1" applyFont="1" applyFill="1" applyBorder="1" applyAlignment="1">
      <alignment vertical="center" wrapText="1"/>
    </xf>
    <xf numFmtId="4" fontId="29" fillId="34" borderId="18" xfId="34" applyNumberFormat="1" applyFont="1" applyFill="1" applyBorder="1" applyAlignment="1">
      <alignment vertical="center" wrapText="1"/>
    </xf>
    <xf numFmtId="4" fontId="24" fillId="34" borderId="48" xfId="33" applyNumberFormat="1" applyFont="1" applyFill="1" applyBorder="1" applyAlignment="1">
      <alignment vertical="center" wrapText="1"/>
    </xf>
    <xf numFmtId="4" fontId="24" fillId="34" borderId="51" xfId="33" applyNumberFormat="1" applyFont="1" applyFill="1" applyBorder="1" applyAlignment="1">
      <alignment vertical="center" wrapText="1"/>
    </xf>
    <xf numFmtId="4" fontId="24" fillId="34" borderId="39" xfId="34" applyNumberFormat="1" applyFont="1" applyFill="1" applyBorder="1" applyAlignment="1">
      <alignment vertical="center" wrapText="1"/>
    </xf>
    <xf numFmtId="4" fontId="29" fillId="34" borderId="18" xfId="0" applyNumberFormat="1" applyFont="1" applyFill="1" applyBorder="1" applyAlignment="1">
      <alignment vertical="center" wrapText="1"/>
    </xf>
    <xf numFmtId="4" fontId="24" fillId="34" borderId="31" xfId="34" applyNumberFormat="1" applyFont="1" applyFill="1" applyBorder="1" applyAlignment="1">
      <alignment vertical="center" wrapText="1"/>
    </xf>
    <xf numFmtId="0" fontId="23" fillId="0" borderId="18" xfId="34" applyFont="1" applyFill="1" applyBorder="1"/>
    <xf numFmtId="4" fontId="23" fillId="0" borderId="18" xfId="34" applyNumberFormat="1" applyFont="1" applyFill="1" applyBorder="1" applyAlignment="1">
      <alignment vertical="center" wrapText="1"/>
    </xf>
    <xf numFmtId="4" fontId="23" fillId="0" borderId="58" xfId="34" applyNumberFormat="1" applyFont="1" applyFill="1" applyBorder="1" applyAlignment="1">
      <alignment vertical="center" wrapText="1"/>
    </xf>
    <xf numFmtId="0" fontId="23" fillId="0" borderId="18" xfId="34" applyFont="1" applyFill="1" applyBorder="1" applyAlignment="1">
      <alignment horizontal="left" vertical="center" wrapText="1"/>
    </xf>
    <xf numFmtId="0" fontId="23" fillId="24" borderId="54" xfId="33" applyFont="1" applyFill="1" applyBorder="1" applyAlignment="1">
      <alignment horizontal="center" vertical="top"/>
    </xf>
    <xf numFmtId="49" fontId="23" fillId="24" borderId="30" xfId="33" applyNumberFormat="1" applyFont="1" applyFill="1" applyBorder="1" applyAlignment="1">
      <alignment horizontal="center" vertical="top"/>
    </xf>
    <xf numFmtId="0" fontId="23" fillId="24" borderId="24" xfId="33" applyFont="1" applyFill="1" applyBorder="1" applyAlignment="1">
      <alignment vertical="top"/>
    </xf>
    <xf numFmtId="4" fontId="23" fillId="4" borderId="33" xfId="34" applyNumberFormat="1" applyFont="1" applyFill="1" applyBorder="1" applyAlignment="1">
      <alignment vertical="top" wrapText="1"/>
    </xf>
    <xf numFmtId="4" fontId="24" fillId="17" borderId="97" xfId="34" applyNumberFormat="1" applyFont="1" applyFill="1" applyBorder="1" applyAlignment="1">
      <alignment vertical="center" wrapText="1"/>
    </xf>
    <xf numFmtId="4" fontId="24" fillId="34" borderId="97" xfId="34" applyNumberFormat="1" applyFont="1" applyFill="1" applyBorder="1" applyAlignment="1">
      <alignment vertical="center" wrapText="1"/>
    </xf>
    <xf numFmtId="4" fontId="24" fillId="0" borderId="97" xfId="34" applyNumberFormat="1" applyFont="1" applyFill="1" applyBorder="1" applyAlignment="1">
      <alignment vertical="center" wrapText="1"/>
    </xf>
    <xf numFmtId="4" fontId="24" fillId="0" borderId="98" xfId="34" applyNumberFormat="1" applyFont="1" applyFill="1" applyBorder="1" applyAlignment="1">
      <alignment vertical="center" wrapText="1"/>
    </xf>
    <xf numFmtId="4" fontId="50" fillId="0" borderId="18" xfId="0" applyNumberFormat="1" applyFont="1" applyFill="1" applyBorder="1" applyAlignment="1">
      <alignment wrapText="1"/>
    </xf>
    <xf numFmtId="4" fontId="23" fillId="34" borderId="18" xfId="34" applyNumberFormat="1" applyFont="1" applyFill="1" applyBorder="1" applyAlignment="1">
      <alignment vertical="center" wrapText="1"/>
    </xf>
    <xf numFmtId="4" fontId="23" fillId="34" borderId="14" xfId="0" applyNumberFormat="1" applyFont="1" applyFill="1" applyBorder="1" applyAlignment="1">
      <alignment horizontal="right" vertical="center" wrapText="1"/>
    </xf>
    <xf numFmtId="4" fontId="23" fillId="34" borderId="22" xfId="0" applyNumberFormat="1" applyFont="1" applyFill="1" applyBorder="1" applyAlignment="1">
      <alignment horizontal="right" vertical="center" wrapText="1"/>
    </xf>
    <xf numFmtId="4" fontId="24" fillId="34" borderId="18" xfId="0" applyNumberFormat="1" applyFont="1" applyFill="1" applyBorder="1" applyAlignment="1">
      <alignment horizontal="right" vertical="center" wrapText="1"/>
    </xf>
    <xf numFmtId="4" fontId="24" fillId="34" borderId="28" xfId="0" applyNumberFormat="1" applyFont="1" applyFill="1" applyBorder="1" applyAlignment="1">
      <alignment horizontal="right" vertical="center" wrapText="1"/>
    </xf>
    <xf numFmtId="4" fontId="23" fillId="34" borderId="18" xfId="0" applyNumberFormat="1" applyFont="1" applyFill="1" applyBorder="1" applyAlignment="1">
      <alignment horizontal="right" vertical="center" wrapText="1"/>
    </xf>
    <xf numFmtId="4" fontId="23" fillId="34" borderId="24" xfId="0" applyNumberFormat="1" applyFont="1" applyFill="1" applyBorder="1" applyAlignment="1">
      <alignment horizontal="right" vertical="center" wrapText="1"/>
    </xf>
    <xf numFmtId="4" fontId="23" fillId="34" borderId="29" xfId="0" applyNumberFormat="1" applyFont="1" applyFill="1" applyBorder="1" applyAlignment="1">
      <alignment horizontal="right" vertical="center" wrapText="1"/>
    </xf>
    <xf numFmtId="4" fontId="52" fillId="0" borderId="31" xfId="0" applyNumberFormat="1" applyFont="1" applyFill="1" applyBorder="1" applyAlignment="1">
      <alignment wrapText="1"/>
    </xf>
    <xf numFmtId="4" fontId="29" fillId="17" borderId="31" xfId="34" applyNumberFormat="1" applyFont="1" applyFill="1" applyBorder="1" applyAlignment="1">
      <alignment vertical="center" wrapText="1"/>
    </xf>
    <xf numFmtId="4" fontId="29" fillId="34" borderId="31" xfId="34" applyNumberFormat="1" applyFont="1" applyFill="1" applyBorder="1" applyAlignment="1">
      <alignment vertical="center" wrapText="1"/>
    </xf>
    <xf numFmtId="4" fontId="29" fillId="0" borderId="31" xfId="34" applyNumberFormat="1" applyFont="1" applyFill="1" applyBorder="1" applyAlignment="1">
      <alignment vertical="center" wrapText="1"/>
    </xf>
    <xf numFmtId="4" fontId="29" fillId="0" borderId="59" xfId="34" applyNumberFormat="1" applyFont="1" applyFill="1" applyBorder="1" applyAlignment="1">
      <alignment vertical="center" wrapText="1"/>
    </xf>
    <xf numFmtId="0" fontId="24" fillId="0" borderId="22" xfId="34" applyFont="1" applyBorder="1" applyAlignment="1">
      <alignment horizontal="left" vertical="center"/>
    </xf>
    <xf numFmtId="4" fontId="23" fillId="4" borderId="14" xfId="34" applyNumberFormat="1" applyFont="1" applyFill="1" applyBorder="1" applyAlignment="1">
      <alignment vertical="top" wrapText="1"/>
    </xf>
    <xf numFmtId="4" fontId="23" fillId="4" borderId="14" xfId="34" applyNumberFormat="1" applyFont="1" applyFill="1" applyBorder="1" applyAlignment="1">
      <alignment horizontal="right" vertical="center" wrapText="1"/>
    </xf>
    <xf numFmtId="4" fontId="23" fillId="4" borderId="85" xfId="34" applyNumberFormat="1" applyFont="1" applyFill="1" applyBorder="1" applyAlignment="1">
      <alignment horizontal="right" vertical="center" wrapText="1"/>
    </xf>
    <xf numFmtId="4" fontId="23" fillId="4" borderId="18" xfId="34" applyNumberFormat="1" applyFont="1" applyFill="1" applyBorder="1" applyAlignment="1">
      <alignment vertical="top" wrapText="1"/>
    </xf>
    <xf numFmtId="4" fontId="52" fillId="0" borderId="18" xfId="34" applyNumberFormat="1" applyFont="1" applyFill="1" applyBorder="1" applyAlignment="1">
      <alignment vertical="center" wrapText="1"/>
    </xf>
    <xf numFmtId="0" fontId="52" fillId="0" borderId="48" xfId="34" applyFont="1" applyFill="1" applyBorder="1" applyAlignment="1">
      <alignment horizontal="left" vertical="center" wrapText="1"/>
    </xf>
    <xf numFmtId="0" fontId="52" fillId="0" borderId="48" xfId="34" applyFont="1" applyFill="1" applyBorder="1" applyAlignment="1">
      <alignment vertical="center" wrapText="1"/>
    </xf>
    <xf numFmtId="4" fontId="29" fillId="0" borderId="18" xfId="34" applyNumberFormat="1" applyFont="1" applyFill="1" applyBorder="1" applyAlignment="1">
      <alignment horizontal="right" vertical="center" wrapText="1"/>
    </xf>
    <xf numFmtId="4" fontId="29" fillId="0" borderId="58" xfId="34" applyNumberFormat="1" applyFont="1" applyFill="1" applyBorder="1" applyAlignment="1">
      <alignment horizontal="right" vertical="center" wrapText="1"/>
    </xf>
    <xf numFmtId="4" fontId="52" fillId="34" borderId="31" xfId="34" applyNumberFormat="1" applyFont="1" applyFill="1" applyBorder="1" applyAlignment="1">
      <alignment vertical="center" wrapText="1"/>
    </xf>
    <xf numFmtId="4" fontId="52" fillId="17" borderId="97" xfId="34" applyNumberFormat="1" applyFont="1" applyFill="1" applyBorder="1" applyAlignment="1">
      <alignment vertical="center" wrapText="1"/>
    </xf>
    <xf numFmtId="4" fontId="52" fillId="34" borderId="97" xfId="34" applyNumberFormat="1" applyFont="1" applyFill="1" applyBorder="1" applyAlignment="1">
      <alignment vertical="center" wrapText="1"/>
    </xf>
    <xf numFmtId="4" fontId="52" fillId="0" borderId="97" xfId="34" applyNumberFormat="1" applyFont="1" applyFill="1" applyBorder="1" applyAlignment="1">
      <alignment vertical="center" wrapText="1"/>
    </xf>
    <xf numFmtId="4" fontId="52" fillId="0" borderId="98" xfId="34" applyNumberFormat="1" applyFont="1" applyFill="1" applyBorder="1" applyAlignment="1">
      <alignment vertical="center" wrapText="1"/>
    </xf>
    <xf numFmtId="4" fontId="52" fillId="17" borderId="18" xfId="34" applyNumberFormat="1" applyFont="1" applyFill="1" applyBorder="1" applyAlignment="1">
      <alignment vertical="center" wrapText="1"/>
    </xf>
    <xf numFmtId="4" fontId="52" fillId="34" borderId="18" xfId="34" applyNumberFormat="1" applyFont="1" applyFill="1" applyBorder="1" applyAlignment="1">
      <alignment vertical="center" wrapText="1"/>
    </xf>
    <xf numFmtId="4" fontId="52" fillId="0" borderId="58" xfId="34" applyNumberFormat="1" applyFont="1" applyFill="1" applyBorder="1" applyAlignment="1">
      <alignment vertical="center" wrapText="1"/>
    </xf>
    <xf numFmtId="4" fontId="52" fillId="17" borderId="18" xfId="33" applyNumberFormat="1" applyFont="1" applyFill="1" applyBorder="1" applyAlignment="1">
      <alignment vertical="center" wrapText="1"/>
    </xf>
    <xf numFmtId="4" fontId="52" fillId="34" borderId="18" xfId="33" applyNumberFormat="1" applyFont="1" applyFill="1" applyBorder="1" applyAlignment="1">
      <alignment vertical="center" wrapText="1"/>
    </xf>
    <xf numFmtId="4" fontId="52" fillId="0" borderId="18" xfId="33" applyNumberFormat="1" applyFont="1" applyFill="1" applyBorder="1" applyAlignment="1">
      <alignment vertical="center" wrapText="1"/>
    </xf>
    <xf numFmtId="4" fontId="52" fillId="0" borderId="58" xfId="33" applyNumberFormat="1" applyFont="1" applyFill="1" applyBorder="1" applyAlignment="1">
      <alignment vertical="center" wrapText="1"/>
    </xf>
    <xf numFmtId="0" fontId="52" fillId="0" borderId="48" xfId="34" applyFont="1" applyBorder="1" applyAlignment="1">
      <alignment vertical="center" wrapText="1"/>
    </xf>
    <xf numFmtId="0" fontId="52" fillId="0" borderId="48" xfId="31" applyFont="1" applyBorder="1" applyAlignment="1">
      <alignment vertical="center" wrapText="1"/>
    </xf>
    <xf numFmtId="4" fontId="50" fillId="0" borderId="18" xfId="33" applyNumberFormat="1" applyFont="1" applyFill="1" applyBorder="1" applyAlignment="1">
      <alignment vertical="center" wrapText="1"/>
    </xf>
    <xf numFmtId="4" fontId="50" fillId="0" borderId="58" xfId="33" applyNumberFormat="1" applyFont="1" applyFill="1" applyBorder="1" applyAlignment="1">
      <alignment vertical="center" wrapText="1"/>
    </xf>
    <xf numFmtId="4" fontId="23" fillId="4" borderId="18" xfId="34" applyNumberFormat="1" applyFont="1" applyFill="1" applyBorder="1" applyAlignment="1">
      <alignment horizontal="center" vertical="center" wrapText="1"/>
    </xf>
    <xf numFmtId="4" fontId="24" fillId="0" borderId="18" xfId="0" applyNumberFormat="1" applyFont="1" applyBorder="1" applyAlignment="1">
      <alignment horizontal="center" vertical="center"/>
    </xf>
    <xf numFmtId="4" fontId="23" fillId="4" borderId="100" xfId="0" applyNumberFormat="1" applyFont="1" applyFill="1" applyBorder="1" applyAlignment="1">
      <alignment vertical="center"/>
    </xf>
    <xf numFmtId="4" fontId="23" fillId="4" borderId="101" xfId="0" applyNumberFormat="1" applyFont="1" applyFill="1" applyBorder="1" applyAlignment="1">
      <alignment vertical="center"/>
    </xf>
    <xf numFmtId="4" fontId="23" fillId="4" borderId="102" xfId="0" applyNumberFormat="1" applyFont="1" applyFill="1" applyBorder="1" applyAlignment="1">
      <alignment vertical="center"/>
    </xf>
    <xf numFmtId="4" fontId="23" fillId="15" borderId="103" xfId="0" applyNumberFormat="1" applyFont="1" applyFill="1" applyBorder="1" applyAlignment="1">
      <alignment vertical="center"/>
    </xf>
    <xf numFmtId="4" fontId="23" fillId="15" borderId="104" xfId="0" applyNumberFormat="1" applyFont="1" applyFill="1" applyBorder="1" applyAlignment="1">
      <alignment vertical="center"/>
    </xf>
    <xf numFmtId="4" fontId="23" fillId="15" borderId="105" xfId="0" applyNumberFormat="1" applyFont="1" applyFill="1" applyBorder="1" applyAlignment="1">
      <alignment vertical="center"/>
    </xf>
    <xf numFmtId="4" fontId="24" fillId="25" borderId="35" xfId="0" applyNumberFormat="1" applyFont="1" applyFill="1" applyBorder="1" applyAlignment="1">
      <alignment horizontal="center" vertical="center"/>
    </xf>
    <xf numFmtId="4" fontId="24" fillId="34" borderId="38" xfId="0" applyNumberFormat="1" applyFont="1" applyFill="1" applyBorder="1" applyAlignment="1">
      <alignment horizontal="center" vertical="center"/>
    </xf>
    <xf numFmtId="4" fontId="24" fillId="0" borderId="58" xfId="0" applyNumberFormat="1" applyFont="1" applyBorder="1" applyAlignment="1">
      <alignment vertical="center"/>
    </xf>
    <xf numFmtId="4" fontId="24" fillId="0" borderId="58" xfId="0" applyNumberFormat="1" applyFont="1" applyBorder="1" applyAlignment="1">
      <alignment horizontal="center" vertical="center"/>
    </xf>
    <xf numFmtId="49" fontId="23" fillId="28" borderId="106" xfId="0" applyNumberFormat="1" applyFont="1" applyFill="1" applyBorder="1" applyAlignment="1">
      <alignment horizontal="center" vertical="center"/>
    </xf>
    <xf numFmtId="4" fontId="23" fillId="4" borderId="58" xfId="0" applyNumberFormat="1" applyFont="1" applyFill="1" applyBorder="1" applyAlignment="1">
      <alignment vertical="center"/>
    </xf>
    <xf numFmtId="49" fontId="23" fillId="15" borderId="107" xfId="0" applyNumberFormat="1" applyFont="1" applyFill="1" applyBorder="1" applyAlignment="1">
      <alignment vertical="center"/>
    </xf>
    <xf numFmtId="0" fontId="23" fillId="15" borderId="108" xfId="0" applyFont="1" applyFill="1" applyBorder="1" applyAlignment="1">
      <alignment vertical="center"/>
    </xf>
    <xf numFmtId="0" fontId="23" fillId="15" borderId="108" xfId="0" applyFont="1" applyFill="1" applyBorder="1" applyAlignment="1">
      <alignment horizontal="center" vertical="center"/>
    </xf>
    <xf numFmtId="4" fontId="24" fillId="17" borderId="58" xfId="34" applyNumberFormat="1" applyFont="1" applyFill="1" applyBorder="1" applyAlignment="1">
      <alignment vertical="center" wrapText="1"/>
    </xf>
    <xf numFmtId="4" fontId="23" fillId="4" borderId="58" xfId="34" applyNumberFormat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4" fontId="24" fillId="25" borderId="35" xfId="0" applyNumberFormat="1" applyFont="1" applyFill="1" applyBorder="1" applyAlignment="1">
      <alignment vertical="center" wrapText="1"/>
    </xf>
    <xf numFmtId="4" fontId="24" fillId="34" borderId="38" xfId="0" applyNumberFormat="1" applyFont="1" applyFill="1" applyBorder="1" applyAlignment="1">
      <alignment vertical="center" wrapText="1"/>
    </xf>
    <xf numFmtId="4" fontId="24" fillId="0" borderId="18" xfId="0" applyNumberFormat="1" applyFont="1" applyBorder="1" applyAlignment="1">
      <alignment vertical="center" wrapText="1"/>
    </xf>
    <xf numFmtId="0" fontId="52" fillId="0" borderId="18" xfId="34" applyFont="1" applyBorder="1" applyAlignment="1">
      <alignment horizontal="left" vertical="center" wrapText="1"/>
    </xf>
    <xf numFmtId="4" fontId="52" fillId="0" borderId="18" xfId="0" applyNumberFormat="1" applyFont="1" applyFill="1" applyBorder="1" applyAlignment="1">
      <alignment wrapText="1"/>
    </xf>
    <xf numFmtId="4" fontId="52" fillId="38" borderId="18" xfId="33" applyNumberFormat="1" applyFont="1" applyFill="1" applyBorder="1" applyAlignment="1">
      <alignment vertical="center" wrapText="1"/>
    </xf>
    <xf numFmtId="4" fontId="23" fillId="33" borderId="18" xfId="34" applyNumberFormat="1" applyFont="1" applyFill="1" applyBorder="1" applyAlignment="1">
      <alignment vertical="center" wrapText="1"/>
    </xf>
    <xf numFmtId="4" fontId="52" fillId="33" borderId="18" xfId="33" applyNumberFormat="1" applyFont="1" applyFill="1" applyBorder="1" applyAlignment="1">
      <alignment vertical="center" wrapText="1"/>
    </xf>
    <xf numFmtId="4" fontId="24" fillId="33" borderId="18" xfId="33" applyNumberFormat="1" applyFont="1" applyFill="1" applyBorder="1" applyAlignment="1">
      <alignment vertical="center" wrapText="1"/>
    </xf>
    <xf numFmtId="4" fontId="50" fillId="33" borderId="18" xfId="33" applyNumberFormat="1" applyFont="1" applyFill="1" applyBorder="1" applyAlignment="1">
      <alignment vertical="center" wrapText="1"/>
    </xf>
    <xf numFmtId="4" fontId="24" fillId="34" borderId="39" xfId="0" applyNumberFormat="1" applyFont="1" applyFill="1" applyBorder="1" applyAlignment="1">
      <alignment horizontal="right" vertical="center" wrapText="1"/>
    </xf>
    <xf numFmtId="4" fontId="24" fillId="0" borderId="39" xfId="0" applyNumberFormat="1" applyFont="1" applyBorder="1" applyAlignment="1">
      <alignment horizontal="right" vertical="center" wrapText="1"/>
    </xf>
    <xf numFmtId="4" fontId="39" fillId="0" borderId="0" xfId="30" applyNumberFormat="1"/>
    <xf numFmtId="0" fontId="45" fillId="0" borderId="82" xfId="3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" fontId="23" fillId="4" borderId="29" xfId="34" applyNumberFormat="1" applyFont="1" applyFill="1" applyBorder="1" applyAlignment="1">
      <alignment vertical="top" wrapText="1"/>
    </xf>
    <xf numFmtId="4" fontId="23" fillId="4" borderId="29" xfId="34" applyNumberFormat="1" applyFont="1" applyFill="1" applyBorder="1" applyAlignment="1">
      <alignment horizontal="right" vertical="center" wrapText="1"/>
    </xf>
    <xf numFmtId="4" fontId="23" fillId="4" borderId="114" xfId="34" applyNumberFormat="1" applyFont="1" applyFill="1" applyBorder="1" applyAlignment="1">
      <alignment horizontal="right" vertical="center" wrapText="1"/>
    </xf>
    <xf numFmtId="4" fontId="23" fillId="4" borderId="39" xfId="34" applyNumberFormat="1" applyFont="1" applyFill="1" applyBorder="1" applyAlignment="1">
      <alignment vertical="top" wrapText="1"/>
    </xf>
    <xf numFmtId="4" fontId="23" fillId="4" borderId="39" xfId="34" applyNumberFormat="1" applyFont="1" applyFill="1" applyBorder="1" applyAlignment="1">
      <alignment horizontal="right" vertical="center" wrapText="1"/>
    </xf>
    <xf numFmtId="4" fontId="23" fillId="4" borderId="115" xfId="34" applyNumberFormat="1" applyFont="1" applyFill="1" applyBorder="1" applyAlignment="1">
      <alignment horizontal="right" vertical="center" wrapText="1"/>
    </xf>
    <xf numFmtId="4" fontId="50" fillId="0" borderId="31" xfId="0" applyNumberFormat="1" applyFont="1" applyFill="1" applyBorder="1" applyAlignment="1">
      <alignment wrapText="1"/>
    </xf>
    <xf numFmtId="4" fontId="52" fillId="0" borderId="32" xfId="0" applyNumberFormat="1" applyFont="1" applyFill="1" applyBorder="1" applyAlignment="1">
      <alignment horizontal="left" vertical="center" wrapText="1"/>
    </xf>
    <xf numFmtId="4" fontId="52" fillId="34" borderId="51" xfId="34" applyNumberFormat="1" applyFont="1" applyFill="1" applyBorder="1" applyAlignment="1">
      <alignment vertical="center" wrapText="1"/>
    </xf>
    <xf numFmtId="4" fontId="52" fillId="0" borderId="33" xfId="0" applyNumberFormat="1" applyFont="1" applyFill="1" applyBorder="1" applyAlignment="1">
      <alignment horizontal="left" vertical="center" wrapText="1"/>
    </xf>
    <xf numFmtId="4" fontId="52" fillId="0" borderId="48" xfId="0" applyNumberFormat="1" applyFont="1" applyFill="1" applyBorder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vertical="center" wrapText="1"/>
    </xf>
    <xf numFmtId="4" fontId="23" fillId="17" borderId="117" xfId="0" applyNumberFormat="1" applyFont="1" applyFill="1" applyBorder="1" applyAlignment="1">
      <alignment horizontal="right" vertical="center" wrapText="1"/>
    </xf>
    <xf numFmtId="4" fontId="23" fillId="19" borderId="118" xfId="0" applyNumberFormat="1" applyFont="1" applyFill="1" applyBorder="1" applyAlignment="1">
      <alignment horizontal="right" vertical="center" wrapText="1"/>
    </xf>
    <xf numFmtId="4" fontId="24" fillId="17" borderId="118" xfId="0" applyNumberFormat="1" applyFont="1" applyFill="1" applyBorder="1" applyAlignment="1">
      <alignment horizontal="right" vertical="center" wrapText="1"/>
    </xf>
    <xf numFmtId="4" fontId="23" fillId="17" borderId="119" xfId="0" applyNumberFormat="1" applyFont="1" applyFill="1" applyBorder="1" applyAlignment="1">
      <alignment horizontal="right" vertical="center" wrapText="1"/>
    </xf>
    <xf numFmtId="4" fontId="23" fillId="0" borderId="57" xfId="0" applyNumberFormat="1" applyFont="1" applyBorder="1" applyAlignment="1">
      <alignment horizontal="right" vertical="center" wrapText="1"/>
    </xf>
    <xf numFmtId="4" fontId="24" fillId="17" borderId="120" xfId="0" applyNumberFormat="1" applyFont="1" applyFill="1" applyBorder="1" applyAlignment="1">
      <alignment horizontal="right" vertical="center" wrapText="1"/>
    </xf>
    <xf numFmtId="4" fontId="24" fillId="0" borderId="115" xfId="0" applyNumberFormat="1" applyFont="1" applyBorder="1" applyAlignment="1">
      <alignment horizontal="right" vertical="center" wrapText="1"/>
    </xf>
    <xf numFmtId="4" fontId="23" fillId="17" borderId="118" xfId="0" applyNumberFormat="1" applyFont="1" applyFill="1" applyBorder="1" applyAlignment="1">
      <alignment horizontal="right" vertical="center" wrapText="1"/>
    </xf>
    <xf numFmtId="4" fontId="23" fillId="0" borderId="58" xfId="0" applyNumberFormat="1" applyFont="1" applyBorder="1" applyAlignment="1">
      <alignment horizontal="right" vertical="center" wrapText="1"/>
    </xf>
    <xf numFmtId="4" fontId="26" fillId="17" borderId="118" xfId="0" applyNumberFormat="1" applyFont="1" applyFill="1" applyBorder="1" applyAlignment="1">
      <alignment horizontal="right" vertical="center" wrapText="1"/>
    </xf>
    <xf numFmtId="4" fontId="24" fillId="17" borderId="122" xfId="0" applyNumberFormat="1" applyFont="1" applyFill="1" applyBorder="1" applyAlignment="1">
      <alignment horizontal="right" vertical="center" wrapText="1"/>
    </xf>
    <xf numFmtId="4" fontId="24" fillId="0" borderId="123" xfId="0" applyNumberFormat="1" applyFont="1" applyBorder="1" applyAlignment="1">
      <alignment horizontal="right" vertical="center" wrapText="1"/>
    </xf>
    <xf numFmtId="4" fontId="23" fillId="17" borderId="124" xfId="0" applyNumberFormat="1" applyFont="1" applyFill="1" applyBorder="1" applyAlignment="1">
      <alignment horizontal="right" vertical="center" wrapText="1"/>
    </xf>
    <xf numFmtId="4" fontId="23" fillId="0" borderId="55" xfId="0" applyNumberFormat="1" applyFont="1" applyBorder="1" applyAlignment="1">
      <alignment horizontal="right" vertical="center" wrapText="1"/>
    </xf>
    <xf numFmtId="4" fontId="23" fillId="17" borderId="121" xfId="0" applyNumberFormat="1" applyFont="1" applyFill="1" applyBorder="1" applyAlignment="1">
      <alignment horizontal="right" vertical="center" wrapText="1"/>
    </xf>
    <xf numFmtId="4" fontId="23" fillId="0" borderId="114" xfId="0" applyNumberFormat="1" applyFont="1" applyBorder="1" applyAlignment="1">
      <alignment horizontal="right" vertical="center" wrapText="1"/>
    </xf>
    <xf numFmtId="4" fontId="23" fillId="19" borderId="124" xfId="0" applyNumberFormat="1" applyFont="1" applyFill="1" applyBorder="1" applyAlignment="1">
      <alignment horizontal="right" vertical="center" wrapText="1"/>
    </xf>
    <xf numFmtId="4" fontId="23" fillId="19" borderId="55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/>
    <xf numFmtId="4" fontId="21" fillId="0" borderId="0" xfId="0" applyNumberFormat="1" applyFont="1" applyAlignment="1">
      <alignment horizontal="center"/>
    </xf>
    <xf numFmtId="4" fontId="0" fillId="0" borderId="0" xfId="0" applyNumberFormat="1" applyFill="1"/>
    <xf numFmtId="4" fontId="20" fillId="0" borderId="0" xfId="0" applyNumberFormat="1" applyFont="1" applyAlignment="1"/>
    <xf numFmtId="4" fontId="24" fillId="0" borderId="0" xfId="0" applyNumberFormat="1" applyFont="1" applyFill="1" applyBorder="1" applyAlignment="1"/>
    <xf numFmtId="4" fontId="24" fillId="0" borderId="0" xfId="0" applyNumberFormat="1" applyFont="1" applyBorder="1" applyAlignment="1"/>
    <xf numFmtId="4" fontId="24" fillId="17" borderId="125" xfId="0" applyNumberFormat="1" applyFont="1" applyFill="1" applyBorder="1" applyAlignment="1">
      <alignment horizontal="right" vertical="center" wrapText="1"/>
    </xf>
    <xf numFmtId="4" fontId="24" fillId="34" borderId="126" xfId="0" applyNumberFormat="1" applyFont="1" applyFill="1" applyBorder="1" applyAlignment="1">
      <alignment horizontal="right" vertical="center" wrapText="1"/>
    </xf>
    <xf numFmtId="4" fontId="24" fillId="0" borderId="126" xfId="0" applyNumberFormat="1" applyFont="1" applyBorder="1" applyAlignment="1">
      <alignment horizontal="right" vertical="center" wrapText="1"/>
    </xf>
    <xf numFmtId="4" fontId="24" fillId="0" borderId="127" xfId="0" applyNumberFormat="1" applyFont="1" applyBorder="1" applyAlignment="1">
      <alignment horizontal="right" vertical="center" wrapText="1"/>
    </xf>
    <xf numFmtId="4" fontId="45" fillId="0" borderId="129" xfId="30" applyNumberFormat="1" applyFont="1" applyFill="1" applyBorder="1" applyAlignment="1">
      <alignment horizontal="center" vertical="center" wrapText="1"/>
    </xf>
    <xf numFmtId="0" fontId="46" fillId="0" borderId="128" xfId="34" applyFont="1" applyBorder="1" applyAlignment="1">
      <alignment horizontal="center" vertical="center" wrapText="1"/>
    </xf>
    <xf numFmtId="49" fontId="24" fillId="0" borderId="129" xfId="34" applyNumberFormat="1" applyFont="1" applyBorder="1" applyAlignment="1">
      <alignment horizontal="center" vertical="center" wrapText="1"/>
    </xf>
    <xf numFmtId="0" fontId="45" fillId="0" borderId="129" xfId="30" applyFont="1" applyBorder="1" applyAlignment="1">
      <alignment horizontal="left" vertical="center" wrapText="1"/>
    </xf>
    <xf numFmtId="4" fontId="47" fillId="35" borderId="130" xfId="30" applyNumberFormat="1" applyFont="1" applyFill="1" applyBorder="1" applyAlignment="1">
      <alignment horizontal="right" vertical="center" wrapText="1"/>
    </xf>
    <xf numFmtId="49" fontId="45" fillId="0" borderId="113" xfId="34" applyNumberFormat="1" applyFont="1" applyFill="1" applyBorder="1" applyAlignment="1">
      <alignment horizontal="center" vertical="center" wrapText="1"/>
    </xf>
    <xf numFmtId="0" fontId="45" fillId="0" borderId="51" xfId="34" applyFont="1" applyBorder="1" applyAlignment="1">
      <alignment horizontal="center" vertical="center" wrapText="1"/>
    </xf>
    <xf numFmtId="0" fontId="24" fillId="0" borderId="51" xfId="34" applyFont="1" applyBorder="1" applyAlignment="1">
      <alignment horizontal="center" vertical="center" wrapText="1"/>
    </xf>
    <xf numFmtId="49" fontId="24" fillId="0" borderId="51" xfId="34" applyNumberFormat="1" applyFont="1" applyFill="1" applyBorder="1" applyAlignment="1">
      <alignment horizontal="center" vertical="center" wrapText="1"/>
    </xf>
    <xf numFmtId="0" fontId="45" fillId="0" borderId="94" xfId="30" applyFont="1" applyBorder="1" applyAlignment="1">
      <alignment horizontal="left" vertical="center" wrapText="1"/>
    </xf>
    <xf numFmtId="4" fontId="24" fillId="36" borderId="136" xfId="30" applyNumberFormat="1" applyFont="1" applyFill="1" applyBorder="1" applyAlignment="1">
      <alignment vertical="center" wrapText="1"/>
    </xf>
    <xf numFmtId="4" fontId="45" fillId="0" borderId="136" xfId="30" applyNumberFormat="1" applyFont="1" applyFill="1" applyBorder="1" applyAlignment="1">
      <alignment vertical="center" wrapText="1"/>
    </xf>
    <xf numFmtId="0" fontId="47" fillId="0" borderId="0" xfId="0" applyFont="1" applyFill="1" applyAlignment="1">
      <alignment vertical="center"/>
    </xf>
    <xf numFmtId="0" fontId="23" fillId="4" borderId="27" xfId="0" applyFont="1" applyFill="1" applyBorder="1" applyAlignment="1">
      <alignment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4" fontId="23" fillId="4" borderId="36" xfId="0" applyNumberFormat="1" applyFont="1" applyFill="1" applyBorder="1" applyAlignment="1">
      <alignment vertical="center"/>
    </xf>
    <xf numFmtId="4" fontId="23" fillId="4" borderId="138" xfId="0" applyNumberFormat="1" applyFont="1" applyFill="1" applyBorder="1" applyAlignment="1">
      <alignment vertical="center"/>
    </xf>
    <xf numFmtId="4" fontId="23" fillId="4" borderId="139" xfId="0" applyNumberFormat="1" applyFont="1" applyFill="1" applyBorder="1" applyAlignment="1">
      <alignment vertical="center"/>
    </xf>
    <xf numFmtId="4" fontId="23" fillId="4" borderId="140" xfId="0" applyNumberFormat="1" applyFont="1" applyFill="1" applyBorder="1" applyAlignment="1">
      <alignment vertical="center"/>
    </xf>
    <xf numFmtId="49" fontId="23" fillId="0" borderId="141" xfId="0" applyNumberFormat="1" applyFont="1" applyBorder="1" applyAlignment="1">
      <alignment horizontal="center" vertical="center"/>
    </xf>
    <xf numFmtId="0" fontId="23" fillId="0" borderId="142" xfId="0" applyFont="1" applyBorder="1" applyAlignment="1">
      <alignment horizontal="center" vertical="center"/>
    </xf>
    <xf numFmtId="0" fontId="23" fillId="0" borderId="143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4" borderId="33" xfId="33" applyFont="1" applyFill="1" applyBorder="1" applyAlignment="1">
      <alignment vertical="center" wrapText="1"/>
    </xf>
    <xf numFmtId="4" fontId="23" fillId="4" borderId="62" xfId="34" applyNumberFormat="1" applyFont="1" applyFill="1" applyBorder="1" applyAlignment="1">
      <alignment vertical="center" wrapText="1"/>
    </xf>
    <xf numFmtId="0" fontId="23" fillId="4" borderId="22" xfId="34" applyFont="1" applyFill="1" applyBorder="1"/>
    <xf numFmtId="4" fontId="42" fillId="37" borderId="130" xfId="30" applyNumberFormat="1" applyFont="1" applyFill="1" applyBorder="1" applyAlignment="1">
      <alignment vertical="center" wrapText="1"/>
    </xf>
    <xf numFmtId="4" fontId="23" fillId="37" borderId="131" xfId="30" applyNumberFormat="1" applyFont="1" applyFill="1" applyBorder="1" applyAlignment="1">
      <alignment vertical="center" wrapText="1"/>
    </xf>
    <xf numFmtId="4" fontId="23" fillId="37" borderId="132" xfId="30" applyNumberFormat="1" applyFont="1" applyFill="1" applyBorder="1" applyAlignment="1">
      <alignment vertical="center" wrapText="1"/>
    </xf>
    <xf numFmtId="4" fontId="23" fillId="37" borderId="137" xfId="30" applyNumberFormat="1" applyFont="1" applyFill="1" applyBorder="1" applyAlignment="1">
      <alignment vertical="center" wrapText="1"/>
    </xf>
    <xf numFmtId="4" fontId="23" fillId="37" borderId="134" xfId="30" applyNumberFormat="1" applyFont="1" applyFill="1" applyBorder="1" applyAlignment="1">
      <alignment vertical="center" wrapText="1"/>
    </xf>
    <xf numFmtId="4" fontId="23" fillId="17" borderId="144" xfId="0" applyNumberFormat="1" applyFont="1" applyFill="1" applyBorder="1" applyAlignment="1">
      <alignment horizontal="right" vertical="center" wrapText="1"/>
    </xf>
    <xf numFmtId="4" fontId="23" fillId="34" borderId="31" xfId="0" applyNumberFormat="1" applyFont="1" applyFill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59" xfId="0" applyNumberFormat="1" applyFont="1" applyBorder="1" applyAlignment="1">
      <alignment horizontal="right" vertical="center" wrapText="1"/>
    </xf>
    <xf numFmtId="0" fontId="20" fillId="24" borderId="44" xfId="0" applyFont="1" applyFill="1" applyBorder="1"/>
    <xf numFmtId="4" fontId="23" fillId="24" borderId="145" xfId="0" applyNumberFormat="1" applyFont="1" applyFill="1" applyBorder="1" applyAlignment="1">
      <alignment vertical="center"/>
    </xf>
    <xf numFmtId="4" fontId="23" fillId="24" borderId="46" xfId="0" applyNumberFormat="1" applyFont="1" applyFill="1" applyBorder="1" applyAlignment="1">
      <alignment vertical="center"/>
    </xf>
    <xf numFmtId="4" fontId="23" fillId="24" borderId="47" xfId="0" applyNumberFormat="1" applyFont="1" applyFill="1" applyBorder="1" applyAlignment="1">
      <alignment vertical="center"/>
    </xf>
    <xf numFmtId="0" fontId="24" fillId="0" borderId="86" xfId="0" applyFont="1" applyBorder="1" applyAlignment="1">
      <alignment horizontal="justify" vertical="center" wrapText="1"/>
    </xf>
    <xf numFmtId="4" fontId="24" fillId="0" borderId="58" xfId="0" applyNumberFormat="1" applyFont="1" applyFill="1" applyBorder="1" applyAlignment="1">
      <alignment horizontal="right" vertical="center" wrapText="1"/>
    </xf>
    <xf numFmtId="0" fontId="24" fillId="0" borderId="146" xfId="0" applyFont="1" applyBorder="1" applyAlignment="1">
      <alignment horizontal="justify" vertical="center" wrapText="1"/>
    </xf>
    <xf numFmtId="0" fontId="23" fillId="0" borderId="54" xfId="0" applyFont="1" applyBorder="1" applyAlignment="1">
      <alignment horizontal="justify" vertical="center" wrapText="1"/>
    </xf>
    <xf numFmtId="0" fontId="23" fillId="0" borderId="146" xfId="0" applyFont="1" applyBorder="1" applyAlignment="1">
      <alignment horizontal="justify" vertical="center" wrapText="1"/>
    </xf>
    <xf numFmtId="0" fontId="23" fillId="19" borderId="54" xfId="0" applyFont="1" applyFill="1" applyBorder="1" applyAlignment="1">
      <alignment horizontal="justify" vertical="center" wrapText="1"/>
    </xf>
    <xf numFmtId="0" fontId="23" fillId="0" borderId="147" xfId="0" applyFont="1" applyBorder="1" applyAlignment="1">
      <alignment horizontal="justify" vertical="center" wrapText="1"/>
    </xf>
    <xf numFmtId="0" fontId="24" fillId="0" borderId="86" xfId="0" applyFont="1" applyFill="1" applyBorder="1" applyAlignment="1">
      <alignment horizontal="justify" vertical="center" wrapText="1"/>
    </xf>
    <xf numFmtId="0" fontId="23" fillId="0" borderId="148" xfId="0" applyFont="1" applyFill="1" applyBorder="1" applyAlignment="1">
      <alignment horizontal="justify" vertical="center" wrapText="1"/>
    </xf>
    <xf numFmtId="0" fontId="26" fillId="0" borderId="86" xfId="0" applyFont="1" applyFill="1" applyBorder="1" applyAlignment="1">
      <alignment horizontal="justify" vertical="center" wrapText="1"/>
    </xf>
    <xf numFmtId="0" fontId="24" fillId="0" borderId="149" xfId="0" applyFont="1" applyFill="1" applyBorder="1" applyAlignment="1">
      <alignment horizontal="justify" vertical="center" wrapText="1"/>
    </xf>
    <xf numFmtId="0" fontId="24" fillId="0" borderId="150" xfId="0" applyFont="1" applyFill="1" applyBorder="1" applyAlignment="1">
      <alignment horizontal="justify" vertical="center" wrapText="1"/>
    </xf>
    <xf numFmtId="0" fontId="23" fillId="0" borderId="84" xfId="0" applyFont="1" applyFill="1" applyBorder="1" applyAlignment="1">
      <alignment horizontal="justify" vertical="center" wrapText="1"/>
    </xf>
    <xf numFmtId="0" fontId="24" fillId="0" borderId="0" xfId="0" applyFont="1" applyAlignment="1">
      <alignment horizontal="left" vertical="center" wrapText="1"/>
    </xf>
    <xf numFmtId="0" fontId="24" fillId="0" borderId="39" xfId="34" applyFont="1" applyFill="1" applyBorder="1" applyAlignment="1">
      <alignment vertical="center"/>
    </xf>
    <xf numFmtId="0" fontId="23" fillId="25" borderId="44" xfId="0" applyFont="1" applyFill="1" applyBorder="1" applyAlignment="1">
      <alignment horizontal="center" vertical="center"/>
    </xf>
    <xf numFmtId="4" fontId="23" fillId="34" borderId="151" xfId="0" applyNumberFormat="1" applyFont="1" applyFill="1" applyBorder="1" applyAlignment="1">
      <alignment horizontal="center" vertical="center"/>
    </xf>
    <xf numFmtId="0" fontId="23" fillId="0" borderId="152" xfId="0" applyFont="1" applyBorder="1" applyAlignment="1">
      <alignment horizontal="center" vertical="center"/>
    </xf>
    <xf numFmtId="0" fontId="23" fillId="0" borderId="153" xfId="0" applyFont="1" applyBorder="1" applyAlignment="1">
      <alignment horizontal="center" vertical="center"/>
    </xf>
    <xf numFmtId="4" fontId="26" fillId="34" borderId="18" xfId="0" applyNumberFormat="1" applyFont="1" applyFill="1" applyBorder="1" applyAlignment="1">
      <alignment horizontal="right" vertical="center" wrapText="1"/>
    </xf>
    <xf numFmtId="4" fontId="26" fillId="0" borderId="18" xfId="0" applyNumberFormat="1" applyFont="1" applyBorder="1" applyAlignment="1">
      <alignment horizontal="right" vertical="center" wrapText="1"/>
    </xf>
    <xf numFmtId="4" fontId="26" fillId="0" borderId="58" xfId="0" applyNumberFormat="1" applyFont="1" applyBorder="1" applyAlignment="1">
      <alignment horizontal="right" vertical="center" wrapText="1"/>
    </xf>
    <xf numFmtId="0" fontId="24" fillId="0" borderId="27" xfId="0" applyFont="1" applyBorder="1" applyAlignment="1">
      <alignment horizontal="center" vertical="center"/>
    </xf>
    <xf numFmtId="49" fontId="23" fillId="28" borderId="56" xfId="0" applyNumberFormat="1" applyFont="1" applyFill="1" applyBorder="1" applyAlignment="1">
      <alignment horizontal="center" vertical="center"/>
    </xf>
    <xf numFmtId="49" fontId="23" fillId="4" borderId="56" xfId="0" applyNumberFormat="1" applyFont="1" applyFill="1" applyBorder="1" applyAlignment="1">
      <alignment horizontal="center" vertical="center"/>
    </xf>
    <xf numFmtId="0" fontId="24" fillId="0" borderId="48" xfId="51" applyFont="1" applyFill="1" applyBorder="1" applyAlignment="1">
      <alignment horizontal="left" vertical="center" wrapText="1"/>
    </xf>
    <xf numFmtId="4" fontId="52" fillId="34" borderId="48" xfId="51" applyNumberFormat="1" applyFont="1" applyFill="1" applyBorder="1" applyAlignment="1">
      <alignment horizontal="right" vertical="center" wrapText="1"/>
    </xf>
    <xf numFmtId="4" fontId="50" fillId="34" borderId="48" xfId="51" applyNumberFormat="1" applyFont="1" applyFill="1" applyBorder="1" applyAlignment="1">
      <alignment horizontal="right" vertical="center" wrapText="1"/>
    </xf>
    <xf numFmtId="0" fontId="24" fillId="32" borderId="48" xfId="51" applyFont="1" applyFill="1" applyBorder="1" applyAlignment="1">
      <alignment vertical="center" wrapText="1"/>
    </xf>
    <xf numFmtId="0" fontId="24" fillId="0" borderId="48" xfId="51" applyFont="1" applyBorder="1" applyAlignment="1">
      <alignment vertical="center" wrapText="1"/>
    </xf>
    <xf numFmtId="0" fontId="24" fillId="0" borderId="48" xfId="51" applyFont="1" applyFill="1" applyBorder="1" applyAlignment="1">
      <alignment vertical="center" wrapText="1"/>
    </xf>
    <xf numFmtId="0" fontId="24" fillId="0" borderId="48" xfId="51" applyFont="1" applyFill="1" applyBorder="1" applyAlignment="1">
      <alignment wrapText="1"/>
    </xf>
    <xf numFmtId="4" fontId="52" fillId="33" borderId="18" xfId="51" applyNumberFormat="1" applyFont="1" applyFill="1" applyBorder="1" applyAlignment="1">
      <alignment vertical="center" wrapText="1"/>
    </xf>
    <xf numFmtId="4" fontId="52" fillId="34" borderId="18" xfId="51" applyNumberFormat="1" applyFont="1" applyFill="1" applyBorder="1" applyAlignment="1">
      <alignment vertical="center" wrapText="1"/>
    </xf>
    <xf numFmtId="4" fontId="52" fillId="34" borderId="48" xfId="51" applyNumberFormat="1" applyFont="1" applyFill="1" applyBorder="1" applyAlignment="1">
      <alignment horizontal="right" vertical="center"/>
    </xf>
    <xf numFmtId="4" fontId="23" fillId="4" borderId="86" xfId="0" applyNumberFormat="1" applyFont="1" applyFill="1" applyBorder="1" applyAlignment="1">
      <alignment vertical="center"/>
    </xf>
    <xf numFmtId="4" fontId="23" fillId="4" borderId="164" xfId="0" applyNumberFormat="1" applyFont="1" applyFill="1" applyBorder="1" applyAlignment="1">
      <alignment vertical="center"/>
    </xf>
    <xf numFmtId="4" fontId="24" fillId="0" borderId="59" xfId="0" applyNumberFormat="1" applyFont="1" applyBorder="1" applyAlignment="1">
      <alignment vertical="center"/>
    </xf>
    <xf numFmtId="4" fontId="23" fillId="4" borderId="165" xfId="0" applyNumberFormat="1" applyFont="1" applyFill="1" applyBorder="1" applyAlignment="1">
      <alignment vertical="center"/>
    </xf>
    <xf numFmtId="4" fontId="24" fillId="0" borderId="58" xfId="0" applyNumberFormat="1" applyFont="1" applyBorder="1" applyAlignment="1">
      <alignment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52" fillId="34" borderId="49" xfId="51" applyNumberFormat="1" applyFont="1" applyFill="1" applyBorder="1" applyAlignment="1">
      <alignment horizontal="right" vertical="center" wrapText="1"/>
    </xf>
    <xf numFmtId="49" fontId="23" fillId="39" borderId="42" xfId="34" applyNumberFormat="1" applyFont="1" applyFill="1" applyBorder="1" applyAlignment="1">
      <alignment horizontal="center" vertical="center" wrapText="1"/>
    </xf>
    <xf numFmtId="49" fontId="23" fillId="39" borderId="92" xfId="34" applyNumberFormat="1" applyFont="1" applyFill="1" applyBorder="1" applyAlignment="1">
      <alignment horizontal="center" vertical="center" wrapText="1"/>
    </xf>
    <xf numFmtId="49" fontId="23" fillId="39" borderId="41" xfId="34" applyNumberFormat="1" applyFont="1" applyFill="1" applyBorder="1" applyAlignment="1">
      <alignment horizontal="center" vertical="center" wrapText="1"/>
    </xf>
    <xf numFmtId="49" fontId="23" fillId="39" borderId="41" xfId="34" applyNumberFormat="1" applyFont="1" applyFill="1" applyBorder="1" applyAlignment="1">
      <alignment horizontal="center" vertical="center"/>
    </xf>
    <xf numFmtId="49" fontId="23" fillId="39" borderId="87" xfId="34" applyNumberFormat="1" applyFont="1" applyFill="1" applyBorder="1" applyAlignment="1">
      <alignment horizontal="center" vertical="center"/>
    </xf>
    <xf numFmtId="49" fontId="23" fillId="39" borderId="40" xfId="34" applyNumberFormat="1" applyFont="1" applyFill="1" applyBorder="1" applyAlignment="1">
      <alignment horizontal="center" vertical="center" wrapText="1"/>
    </xf>
    <xf numFmtId="49" fontId="23" fillId="39" borderId="87" xfId="34" applyNumberFormat="1" applyFont="1" applyFill="1" applyBorder="1" applyAlignment="1">
      <alignment horizontal="center" vertical="center" wrapText="1"/>
    </xf>
    <xf numFmtId="49" fontId="23" fillId="39" borderId="116" xfId="34" applyNumberFormat="1" applyFont="1" applyFill="1" applyBorder="1" applyAlignment="1">
      <alignment horizontal="center" vertical="center" wrapText="1"/>
    </xf>
    <xf numFmtId="49" fontId="23" fillId="39" borderId="92" xfId="34" applyNumberFormat="1" applyFont="1" applyFill="1" applyBorder="1" applyAlignment="1">
      <alignment vertical="center" wrapText="1"/>
    </xf>
    <xf numFmtId="49" fontId="23" fillId="39" borderId="92" xfId="34" applyNumberFormat="1" applyFont="1" applyFill="1" applyBorder="1" applyAlignment="1">
      <alignment horizontal="center" vertical="center"/>
    </xf>
    <xf numFmtId="49" fontId="23" fillId="39" borderId="87" xfId="33" applyNumberFormat="1" applyFont="1" applyFill="1" applyBorder="1" applyAlignment="1">
      <alignment horizontal="center"/>
    </xf>
    <xf numFmtId="49" fontId="23" fillId="39" borderId="42" xfId="33" applyNumberFormat="1" applyFont="1" applyFill="1" applyBorder="1" applyAlignment="1">
      <alignment horizontal="center" vertical="center" wrapText="1"/>
    </xf>
    <xf numFmtId="49" fontId="23" fillId="39" borderId="43" xfId="33" applyNumberFormat="1" applyFont="1" applyFill="1" applyBorder="1" applyAlignment="1">
      <alignment horizontal="center" vertical="center" wrapText="1"/>
    </xf>
    <xf numFmtId="49" fontId="23" fillId="39" borderId="41" xfId="33" applyNumberFormat="1" applyFont="1" applyFill="1" applyBorder="1" applyAlignment="1">
      <alignment horizontal="center" vertical="center" wrapText="1"/>
    </xf>
    <xf numFmtId="49" fontId="23" fillId="39" borderId="91" xfId="34" applyNumberFormat="1" applyFont="1" applyFill="1" applyBorder="1" applyAlignment="1">
      <alignment horizontal="center" vertical="center"/>
    </xf>
    <xf numFmtId="49" fontId="23" fillId="39" borderId="40" xfId="34" applyNumberFormat="1" applyFont="1" applyFill="1" applyBorder="1" applyAlignment="1">
      <alignment horizontal="center" vertical="center"/>
    </xf>
    <xf numFmtId="49" fontId="23" fillId="39" borderId="91" xfId="33" applyNumberFormat="1" applyFont="1" applyFill="1" applyBorder="1" applyAlignment="1">
      <alignment horizontal="center" vertical="center" wrapText="1"/>
    </xf>
    <xf numFmtId="49" fontId="23" fillId="39" borderId="87" xfId="33" applyNumberFormat="1" applyFont="1" applyFill="1" applyBorder="1" applyAlignment="1">
      <alignment horizontal="center" vertical="center" wrapText="1"/>
    </xf>
    <xf numFmtId="49" fontId="23" fillId="39" borderId="90" xfId="33" applyNumberFormat="1" applyFont="1" applyFill="1" applyBorder="1" applyAlignment="1">
      <alignment horizontal="center" vertical="center"/>
    </xf>
    <xf numFmtId="49" fontId="23" fillId="39" borderId="81" xfId="33" applyNumberFormat="1" applyFont="1" applyFill="1" applyBorder="1" applyAlignment="1">
      <alignment horizontal="center" vertical="center"/>
    </xf>
    <xf numFmtId="49" fontId="23" fillId="39" borderId="116" xfId="33" applyNumberFormat="1" applyFont="1" applyFill="1" applyBorder="1" applyAlignment="1">
      <alignment horizontal="center" vertical="center"/>
    </xf>
    <xf numFmtId="49" fontId="23" fillId="39" borderId="163" xfId="34" applyNumberFormat="1" applyFont="1" applyFill="1" applyBorder="1" applyAlignment="1">
      <alignment horizontal="center" vertical="center" wrapText="1"/>
    </xf>
    <xf numFmtId="49" fontId="23" fillId="39" borderId="20" xfId="34" applyNumberFormat="1" applyFont="1" applyFill="1" applyBorder="1" applyAlignment="1">
      <alignment horizontal="center" vertical="center" wrapText="1"/>
    </xf>
    <xf numFmtId="49" fontId="23" fillId="39" borderId="116" xfId="34" applyNumberFormat="1" applyFont="1" applyFill="1" applyBorder="1" applyAlignment="1">
      <alignment horizontal="center" vertical="center"/>
    </xf>
    <xf numFmtId="49" fontId="23" fillId="39" borderId="42" xfId="34" applyNumberFormat="1" applyFont="1" applyFill="1" applyBorder="1" applyAlignment="1">
      <alignment horizontal="center" vertical="center"/>
    </xf>
    <xf numFmtId="4" fontId="23" fillId="39" borderId="91" xfId="34" applyNumberFormat="1" applyFont="1" applyFill="1" applyBorder="1" applyAlignment="1">
      <alignment horizontal="center" vertical="center" wrapText="1"/>
    </xf>
    <xf numFmtId="4" fontId="23" fillId="39" borderId="41" xfId="34" applyNumberFormat="1" applyFont="1" applyFill="1" applyBorder="1" applyAlignment="1">
      <alignment horizontal="center" vertical="center" wrapText="1"/>
    </xf>
    <xf numFmtId="49" fontId="23" fillId="39" borderId="41" xfId="33" applyNumberFormat="1" applyFont="1" applyFill="1" applyBorder="1" applyAlignment="1">
      <alignment horizontal="center" vertical="top"/>
    </xf>
    <xf numFmtId="49" fontId="23" fillId="39" borderId="99" xfId="33" applyNumberFormat="1" applyFont="1" applyFill="1" applyBorder="1" applyAlignment="1">
      <alignment horizontal="center" vertical="top"/>
    </xf>
    <xf numFmtId="49" fontId="23" fillId="39" borderId="42" xfId="33" applyNumberFormat="1" applyFont="1" applyFill="1" applyBorder="1" applyAlignment="1">
      <alignment horizontal="center" vertical="top"/>
    </xf>
    <xf numFmtId="49" fontId="23" fillId="39" borderId="43" xfId="33" applyNumberFormat="1" applyFont="1" applyFill="1" applyBorder="1" applyAlignment="1">
      <alignment horizontal="center" vertical="top"/>
    </xf>
    <xf numFmtId="49" fontId="23" fillId="39" borderId="89" xfId="33" applyNumberFormat="1" applyFont="1" applyFill="1" applyBorder="1" applyAlignment="1">
      <alignment horizontal="center" vertical="top"/>
    </xf>
    <xf numFmtId="49" fontId="23" fillId="39" borderId="41" xfId="34" applyNumberFormat="1" applyFont="1" applyFill="1" applyBorder="1" applyAlignment="1">
      <alignment horizontal="center" vertical="top"/>
    </xf>
    <xf numFmtId="49" fontId="23" fillId="39" borderId="41" xfId="33" applyNumberFormat="1" applyFont="1" applyFill="1" applyBorder="1" applyAlignment="1">
      <alignment horizontal="center"/>
    </xf>
    <xf numFmtId="49" fontId="23" fillId="28" borderId="166" xfId="0" applyNumberFormat="1" applyFont="1" applyFill="1" applyBorder="1" applyAlignment="1">
      <alignment horizontal="center" vertical="center"/>
    </xf>
    <xf numFmtId="4" fontId="29" fillId="0" borderId="58" xfId="33" applyNumberFormat="1" applyFont="1" applyFill="1" applyBorder="1" applyAlignment="1">
      <alignment horizontal="right" vertical="center" wrapText="1"/>
    </xf>
    <xf numFmtId="4" fontId="24" fillId="0" borderId="115" xfId="34" applyNumberFormat="1" applyFont="1" applyFill="1" applyBorder="1" applyAlignment="1">
      <alignment vertical="center" wrapText="1"/>
    </xf>
    <xf numFmtId="4" fontId="42" fillId="0" borderId="44" xfId="35" applyNumberFormat="1" applyFont="1" applyFill="1" applyBorder="1" applyAlignment="1">
      <alignment horizontal="center" vertical="center" wrapText="1"/>
    </xf>
    <xf numFmtId="4" fontId="43" fillId="0" borderId="65" xfId="35" applyNumberFormat="1" applyFont="1" applyFill="1" applyBorder="1" applyAlignment="1">
      <alignment horizontal="center" vertical="center" wrapText="1"/>
    </xf>
    <xf numFmtId="0" fontId="41" fillId="0" borderId="66" xfId="34" applyFont="1" applyBorder="1" applyAlignment="1">
      <alignment horizontal="center" vertical="center" wrapText="1"/>
    </xf>
    <xf numFmtId="49" fontId="41" fillId="0" borderId="65" xfId="34" applyNumberFormat="1" applyFont="1" applyBorder="1" applyAlignment="1">
      <alignment horizontal="center" vertical="center"/>
    </xf>
    <xf numFmtId="0" fontId="41" fillId="0" borderId="65" xfId="34" applyFont="1" applyBorder="1" applyAlignment="1">
      <alignment horizontal="center" vertical="center"/>
    </xf>
    <xf numFmtId="0" fontId="23" fillId="28" borderId="67" xfId="35" applyFont="1" applyFill="1" applyBorder="1" applyAlignment="1">
      <alignment horizontal="center" vertical="center" wrapText="1"/>
    </xf>
    <xf numFmtId="0" fontId="23" fillId="25" borderId="67" xfId="35" applyFont="1" applyFill="1" applyBorder="1" applyAlignment="1">
      <alignment horizontal="center" vertical="center" wrapText="1"/>
    </xf>
    <xf numFmtId="0" fontId="23" fillId="37" borderId="130" xfId="35" applyFont="1" applyFill="1" applyBorder="1" applyAlignment="1">
      <alignment horizontal="center" vertical="center" wrapText="1"/>
    </xf>
    <xf numFmtId="4" fontId="47" fillId="28" borderId="67" xfId="30" applyNumberFormat="1" applyFont="1" applyFill="1" applyBorder="1" applyAlignment="1">
      <alignment horizontal="center" vertical="center" wrapText="1"/>
    </xf>
    <xf numFmtId="166" fontId="47" fillId="31" borderId="67" xfId="30" applyNumberFormat="1" applyFont="1" applyFill="1" applyBorder="1" applyAlignment="1">
      <alignment horizontal="center" vertical="center" wrapText="1"/>
    </xf>
    <xf numFmtId="4" fontId="24" fillId="34" borderId="48" xfId="51" applyNumberFormat="1" applyFont="1" applyFill="1" applyBorder="1" applyAlignment="1">
      <alignment horizontal="right" vertical="center" wrapText="1"/>
    </xf>
    <xf numFmtId="0" fontId="24" fillId="0" borderId="48" xfId="51" applyFont="1" applyFill="1" applyBorder="1" applyAlignment="1">
      <alignment vertical="center"/>
    </xf>
    <xf numFmtId="165" fontId="24" fillId="0" borderId="48" xfId="51" applyNumberFormat="1" applyFont="1" applyFill="1" applyBorder="1" applyAlignment="1">
      <alignment horizontal="right" vertical="center"/>
    </xf>
    <xf numFmtId="0" fontId="23" fillId="0" borderId="4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49" xfId="34" applyFont="1" applyFill="1" applyBorder="1" applyAlignment="1">
      <alignment horizontal="left" vertical="center" wrapText="1"/>
    </xf>
    <xf numFmtId="0" fontId="24" fillId="0" borderId="167" xfId="0" applyFont="1" applyFill="1" applyBorder="1" applyAlignment="1">
      <alignment horizontal="justify" vertical="center" wrapText="1"/>
    </xf>
    <xf numFmtId="4" fontId="24" fillId="17" borderId="168" xfId="0" applyNumberFormat="1" applyFont="1" applyFill="1" applyBorder="1" applyAlignment="1">
      <alignment horizontal="right" vertical="center" wrapText="1"/>
    </xf>
    <xf numFmtId="4" fontId="24" fillId="34" borderId="97" xfId="0" applyNumberFormat="1" applyFont="1" applyFill="1" applyBorder="1" applyAlignment="1">
      <alignment horizontal="right" vertical="center" wrapText="1"/>
    </xf>
    <xf numFmtId="4" fontId="24" fillId="0" borderId="97" xfId="0" applyNumberFormat="1" applyFont="1" applyBorder="1" applyAlignment="1">
      <alignment horizontal="right" vertical="center" wrapText="1"/>
    </xf>
    <xf numFmtId="4" fontId="24" fillId="0" borderId="98" xfId="0" applyNumberFormat="1" applyFont="1" applyBorder="1" applyAlignment="1">
      <alignment horizontal="right" vertical="center" wrapText="1"/>
    </xf>
    <xf numFmtId="4" fontId="24" fillId="37" borderId="131" xfId="30" applyNumberFormat="1" applyFont="1" applyFill="1" applyBorder="1" applyAlignment="1">
      <alignment vertical="center" wrapText="1"/>
    </xf>
    <xf numFmtId="4" fontId="24" fillId="37" borderId="133" xfId="30" applyNumberFormat="1" applyFont="1" applyFill="1" applyBorder="1" applyAlignment="1">
      <alignment vertical="center" wrapText="1"/>
    </xf>
    <xf numFmtId="4" fontId="24" fillId="37" borderId="134" xfId="30" applyNumberFormat="1" applyFont="1" applyFill="1" applyBorder="1" applyAlignment="1">
      <alignment vertical="center" wrapText="1"/>
    </xf>
    <xf numFmtId="0" fontId="39" fillId="0" borderId="0" xfId="30" applyFill="1"/>
    <xf numFmtId="0" fontId="23" fillId="25" borderId="169" xfId="0" applyFont="1" applyFill="1" applyBorder="1" applyAlignment="1">
      <alignment horizontal="center" vertical="center"/>
    </xf>
    <xf numFmtId="0" fontId="23" fillId="24" borderId="146" xfId="33" applyFont="1" applyFill="1" applyBorder="1" applyAlignment="1">
      <alignment horizontal="center"/>
    </xf>
    <xf numFmtId="49" fontId="23" fillId="24" borderId="89" xfId="33" applyNumberFormat="1" applyFont="1" applyFill="1" applyBorder="1" applyAlignment="1">
      <alignment horizontal="center"/>
    </xf>
    <xf numFmtId="0" fontId="23" fillId="24" borderId="29" xfId="33" applyFont="1" applyFill="1" applyBorder="1" applyAlignment="1">
      <alignment horizontal="left"/>
    </xf>
    <xf numFmtId="4" fontId="23" fillId="24" borderId="29" xfId="33" applyNumberFormat="1" applyFont="1" applyFill="1" applyBorder="1" applyAlignment="1">
      <alignment vertical="center" wrapText="1"/>
    </xf>
    <xf numFmtId="4" fontId="23" fillId="24" borderId="114" xfId="33" applyNumberFormat="1" applyFont="1" applyFill="1" applyBorder="1" applyAlignment="1">
      <alignment vertical="center" wrapText="1"/>
    </xf>
    <xf numFmtId="0" fontId="24" fillId="0" borderId="170" xfId="33" applyFont="1" applyBorder="1" applyAlignment="1">
      <alignment horizontal="center" vertical="center" wrapText="1"/>
    </xf>
    <xf numFmtId="49" fontId="23" fillId="39" borderId="171" xfId="34" applyNumberFormat="1" applyFont="1" applyFill="1" applyBorder="1" applyAlignment="1">
      <alignment horizontal="center" vertical="center"/>
    </xf>
    <xf numFmtId="0" fontId="24" fillId="0" borderId="154" xfId="34" applyFont="1" applyBorder="1"/>
    <xf numFmtId="4" fontId="24" fillId="17" borderId="154" xfId="33" applyNumberFormat="1" applyFont="1" applyFill="1" applyBorder="1" applyAlignment="1">
      <alignment vertical="center" wrapText="1"/>
    </xf>
    <xf numFmtId="4" fontId="24" fillId="34" borderId="154" xfId="33" applyNumberFormat="1" applyFont="1" applyFill="1" applyBorder="1" applyAlignment="1">
      <alignment vertical="center" wrapText="1"/>
    </xf>
    <xf numFmtId="4" fontId="24" fillId="0" borderId="154" xfId="33" applyNumberFormat="1" applyFont="1" applyFill="1" applyBorder="1" applyAlignment="1">
      <alignment vertical="center" wrapText="1"/>
    </xf>
    <xf numFmtId="4" fontId="24" fillId="0" borderId="155" xfId="33" applyNumberFormat="1" applyFont="1" applyFill="1" applyBorder="1" applyAlignment="1">
      <alignment vertical="center" wrapText="1"/>
    </xf>
    <xf numFmtId="4" fontId="48" fillId="0" borderId="0" xfId="30" applyNumberFormat="1" applyFont="1"/>
    <xf numFmtId="4" fontId="50" fillId="34" borderId="48" xfId="51" applyNumberFormat="1" applyFont="1" applyFill="1" applyBorder="1" applyAlignment="1">
      <alignment horizontal="right" vertical="center"/>
    </xf>
    <xf numFmtId="4" fontId="50" fillId="34" borderId="48" xfId="51" applyNumberFormat="1" applyFont="1" applyFill="1" applyBorder="1" applyAlignment="1">
      <alignment vertical="center" wrapText="1"/>
    </xf>
    <xf numFmtId="4" fontId="52" fillId="33" borderId="48" xfId="51" applyNumberFormat="1" applyFont="1" applyFill="1" applyBorder="1" applyAlignment="1">
      <alignment horizontal="right" vertical="center" wrapText="1"/>
    </xf>
    <xf numFmtId="4" fontId="52" fillId="33" borderId="48" xfId="51" applyNumberFormat="1" applyFont="1" applyFill="1" applyBorder="1" applyAlignment="1">
      <alignment horizontal="right" vertical="center"/>
    </xf>
    <xf numFmtId="0" fontId="24" fillId="0" borderId="51" xfId="51" applyFont="1" applyFill="1" applyBorder="1" applyAlignment="1">
      <alignment vertical="center" wrapText="1"/>
    </xf>
    <xf numFmtId="4" fontId="52" fillId="33" borderId="51" xfId="51" applyNumberFormat="1" applyFont="1" applyFill="1" applyBorder="1" applyAlignment="1">
      <alignment horizontal="right" vertical="center"/>
    </xf>
    <xf numFmtId="4" fontId="24" fillId="17" borderId="51" xfId="51" applyNumberFormat="1" applyFont="1" applyFill="1" applyBorder="1" applyAlignment="1">
      <alignment vertical="center" wrapText="1"/>
    </xf>
    <xf numFmtId="4" fontId="52" fillId="34" borderId="51" xfId="51" applyNumberFormat="1" applyFont="1" applyFill="1" applyBorder="1" applyAlignment="1">
      <alignment vertical="center" wrapText="1"/>
    </xf>
    <xf numFmtId="4" fontId="29" fillId="0" borderId="51" xfId="51" applyNumberFormat="1" applyFont="1" applyFill="1" applyBorder="1" applyAlignment="1">
      <alignment vertical="center" wrapText="1"/>
    </xf>
    <xf numFmtId="4" fontId="29" fillId="0" borderId="61" xfId="51" applyNumberFormat="1" applyFont="1" applyFill="1" applyBorder="1" applyAlignment="1">
      <alignment vertical="center" wrapText="1"/>
    </xf>
    <xf numFmtId="4" fontId="24" fillId="17" borderId="48" xfId="51" applyNumberFormat="1" applyFont="1" applyFill="1" applyBorder="1" applyAlignment="1">
      <alignment vertical="center" wrapText="1"/>
    </xf>
    <xf numFmtId="4" fontId="52" fillId="34" borderId="48" xfId="51" applyNumberFormat="1" applyFont="1" applyFill="1" applyBorder="1" applyAlignment="1">
      <alignment vertical="center" wrapText="1"/>
    </xf>
    <xf numFmtId="4" fontId="29" fillId="0" borderId="48" xfId="51" applyNumberFormat="1" applyFont="1" applyFill="1" applyBorder="1" applyAlignment="1">
      <alignment vertical="center" wrapText="1"/>
    </xf>
    <xf numFmtId="4" fontId="29" fillId="0" borderId="60" xfId="51" applyNumberFormat="1" applyFont="1" applyFill="1" applyBorder="1" applyAlignment="1">
      <alignment vertical="center" wrapText="1"/>
    </xf>
    <xf numFmtId="4" fontId="24" fillId="17" borderId="33" xfId="51" applyNumberFormat="1" applyFont="1" applyFill="1" applyBorder="1" applyAlignment="1">
      <alignment vertical="center" wrapText="1"/>
    </xf>
    <xf numFmtId="4" fontId="52" fillId="34" borderId="33" xfId="51" applyNumberFormat="1" applyFont="1" applyFill="1" applyBorder="1" applyAlignment="1">
      <alignment vertical="center" wrapText="1"/>
    </xf>
    <xf numFmtId="4" fontId="29" fillId="0" borderId="33" xfId="51" applyNumberFormat="1" applyFont="1" applyFill="1" applyBorder="1" applyAlignment="1">
      <alignment vertical="center" wrapText="1"/>
    </xf>
    <xf numFmtId="4" fontId="29" fillId="0" borderId="62" xfId="51" applyNumberFormat="1" applyFont="1" applyFill="1" applyBorder="1" applyAlignment="1">
      <alignment vertical="center" wrapText="1"/>
    </xf>
    <xf numFmtId="4" fontId="24" fillId="17" borderId="97" xfId="51" applyNumberFormat="1" applyFont="1" applyFill="1" applyBorder="1" applyAlignment="1">
      <alignment vertical="center" wrapText="1"/>
    </xf>
    <xf numFmtId="4" fontId="52" fillId="34" borderId="97" xfId="51" applyNumberFormat="1" applyFont="1" applyFill="1" applyBorder="1" applyAlignment="1">
      <alignment vertical="center" wrapText="1"/>
    </xf>
    <xf numFmtId="4" fontId="52" fillId="0" borderId="97" xfId="51" applyNumberFormat="1" applyFont="1" applyFill="1" applyBorder="1" applyAlignment="1">
      <alignment vertical="center" wrapText="1"/>
    </xf>
    <xf numFmtId="4" fontId="52" fillId="0" borderId="98" xfId="51" applyNumberFormat="1" applyFont="1" applyFill="1" applyBorder="1" applyAlignment="1">
      <alignment vertical="center" wrapText="1"/>
    </xf>
    <xf numFmtId="0" fontId="52" fillId="0" borderId="48" xfId="51" applyFont="1" applyFill="1" applyBorder="1" applyAlignment="1">
      <alignment horizontal="left" vertical="center" wrapText="1"/>
    </xf>
    <xf numFmtId="0" fontId="54" fillId="0" borderId="78" xfId="55" applyFont="1" applyBorder="1" applyAlignment="1">
      <alignment vertical="center" wrapText="1"/>
    </xf>
    <xf numFmtId="4" fontId="52" fillId="17" borderId="48" xfId="51" applyNumberFormat="1" applyFont="1" applyFill="1" applyBorder="1" applyAlignment="1">
      <alignment vertical="center" wrapText="1"/>
    </xf>
    <xf numFmtId="4" fontId="52" fillId="34" borderId="109" xfId="51" applyNumberFormat="1" applyFont="1" applyFill="1" applyBorder="1" applyAlignment="1">
      <alignment horizontal="right" vertical="center" wrapText="1"/>
    </xf>
    <xf numFmtId="0" fontId="54" fillId="0" borderId="78" xfId="55" applyFont="1" applyFill="1" applyBorder="1" applyAlignment="1">
      <alignment vertical="center" wrapText="1"/>
    </xf>
    <xf numFmtId="0" fontId="54" fillId="0" borderId="78" xfId="55" applyFont="1" applyFill="1" applyBorder="1" applyAlignment="1">
      <alignment vertical="center"/>
    </xf>
    <xf numFmtId="0" fontId="52" fillId="0" borderId="48" xfId="51" applyFont="1" applyBorder="1" applyAlignment="1">
      <alignment vertical="center" wrapText="1"/>
    </xf>
    <xf numFmtId="165" fontId="52" fillId="34" borderId="48" xfId="51" applyNumberFormat="1" applyFont="1" applyFill="1" applyBorder="1" applyAlignment="1">
      <alignment horizontal="right" vertical="center"/>
    </xf>
    <xf numFmtId="165" fontId="52" fillId="0" borderId="48" xfId="51" applyNumberFormat="1" applyFont="1" applyFill="1" applyBorder="1" applyAlignment="1">
      <alignment horizontal="right" vertical="center"/>
    </xf>
    <xf numFmtId="165" fontId="52" fillId="0" borderId="60" xfId="51" applyNumberFormat="1" applyFont="1" applyFill="1" applyBorder="1" applyAlignment="1">
      <alignment horizontal="right" vertical="center"/>
    </xf>
    <xf numFmtId="165" fontId="52" fillId="0" borderId="48" xfId="0" applyNumberFormat="1" applyFont="1" applyFill="1" applyBorder="1" applyAlignment="1">
      <alignment vertical="center"/>
    </xf>
    <xf numFmtId="165" fontId="52" fillId="0" borderId="60" xfId="0" applyNumberFormat="1" applyFont="1" applyFill="1" applyBorder="1" applyAlignment="1">
      <alignment vertical="center"/>
    </xf>
    <xf numFmtId="4" fontId="52" fillId="38" borderId="18" xfId="51" applyNumberFormat="1" applyFont="1" applyFill="1" applyBorder="1" applyAlignment="1">
      <alignment vertical="center" wrapText="1"/>
    </xf>
    <xf numFmtId="4" fontId="52" fillId="17" borderId="18" xfId="51" applyNumberFormat="1" applyFont="1" applyFill="1" applyBorder="1" applyAlignment="1">
      <alignment vertical="center" wrapText="1"/>
    </xf>
    <xf numFmtId="4" fontId="52" fillId="0" borderId="48" xfId="0" applyNumberFormat="1" applyFont="1" applyFill="1" applyBorder="1" applyAlignment="1">
      <alignment vertical="center" wrapText="1"/>
    </xf>
    <xf numFmtId="49" fontId="23" fillId="28" borderId="56" xfId="0" applyNumberFormat="1" applyFont="1" applyFill="1" applyBorder="1" applyAlignment="1">
      <alignment horizontal="center" vertical="center"/>
    </xf>
    <xf numFmtId="4" fontId="52" fillId="17" borderId="38" xfId="51" applyNumberFormat="1" applyFont="1" applyFill="1" applyBorder="1" applyAlignment="1">
      <alignment vertical="center" wrapText="1"/>
    </xf>
    <xf numFmtId="4" fontId="52" fillId="0" borderId="60" xfId="0" applyNumberFormat="1" applyFont="1" applyFill="1" applyBorder="1" applyAlignment="1">
      <alignment vertical="center" wrapText="1"/>
    </xf>
    <xf numFmtId="0" fontId="52" fillId="32" borderId="111" xfId="51" applyFont="1" applyFill="1" applyBorder="1"/>
    <xf numFmtId="4" fontId="52" fillId="17" borderId="172" xfId="51" applyNumberFormat="1" applyFont="1" applyFill="1" applyBorder="1" applyAlignment="1">
      <alignment vertical="center" wrapText="1"/>
    </xf>
    <xf numFmtId="4" fontId="52" fillId="34" borderId="111" xfId="51" applyNumberFormat="1" applyFont="1" applyFill="1" applyBorder="1" applyAlignment="1">
      <alignment horizontal="right" vertical="center" wrapText="1"/>
    </xf>
    <xf numFmtId="4" fontId="52" fillId="32" borderId="111" xfId="51" applyNumberFormat="1" applyFont="1" applyFill="1" applyBorder="1" applyAlignment="1">
      <alignment horizontal="right"/>
    </xf>
    <xf numFmtId="4" fontId="52" fillId="32" borderId="112" xfId="51" applyNumberFormat="1" applyFont="1" applyFill="1" applyBorder="1" applyAlignment="1">
      <alignment horizontal="right"/>
    </xf>
    <xf numFmtId="4" fontId="52" fillId="0" borderId="18" xfId="34" applyNumberFormat="1" applyFont="1" applyFill="1" applyBorder="1" applyAlignment="1">
      <alignment horizontal="right" vertical="center" wrapText="1"/>
    </xf>
    <xf numFmtId="4" fontId="52" fillId="0" borderId="58" xfId="34" applyNumberFormat="1" applyFont="1" applyFill="1" applyBorder="1" applyAlignment="1">
      <alignment horizontal="right" vertical="center" wrapText="1"/>
    </xf>
    <xf numFmtId="0" fontId="52" fillId="0" borderId="48" xfId="51" applyFont="1" applyFill="1" applyBorder="1" applyAlignment="1">
      <alignment vertical="center" wrapText="1"/>
    </xf>
    <xf numFmtId="0" fontId="52" fillId="0" borderId="48" xfId="51" applyFont="1" applyFill="1" applyBorder="1" applyAlignment="1">
      <alignment horizontal="left" wrapText="1"/>
    </xf>
    <xf numFmtId="0" fontId="52" fillId="32" borderId="48" xfId="51" applyFont="1" applyFill="1" applyBorder="1" applyAlignment="1">
      <alignment vertical="center" wrapText="1"/>
    </xf>
    <xf numFmtId="4" fontId="52" fillId="0" borderId="31" xfId="0" applyNumberFormat="1" applyFont="1" applyFill="1" applyBorder="1" applyAlignment="1">
      <alignment vertical="center" wrapText="1"/>
    </xf>
    <xf numFmtId="0" fontId="23" fillId="0" borderId="156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4" fontId="24" fillId="25" borderId="173" xfId="0" applyNumberFormat="1" applyFont="1" applyFill="1" applyBorder="1" applyAlignment="1">
      <alignment vertical="center"/>
    </xf>
    <xf numFmtId="4" fontId="24" fillId="34" borderId="174" xfId="0" applyNumberFormat="1" applyFont="1" applyFill="1" applyBorder="1" applyAlignment="1">
      <alignment vertical="center"/>
    </xf>
    <xf numFmtId="4" fontId="24" fillId="0" borderId="31" xfId="0" applyNumberFormat="1" applyFont="1" applyBorder="1" applyAlignment="1">
      <alignment vertical="center"/>
    </xf>
    <xf numFmtId="0" fontId="23" fillId="4" borderId="176" xfId="0" applyFont="1" applyFill="1" applyBorder="1" applyAlignment="1">
      <alignment vertical="center"/>
    </xf>
    <xf numFmtId="0" fontId="23" fillId="4" borderId="176" xfId="0" applyFont="1" applyFill="1" applyBorder="1" applyAlignment="1">
      <alignment horizontal="center" vertical="center"/>
    </xf>
    <xf numFmtId="0" fontId="23" fillId="4" borderId="177" xfId="0" applyFont="1" applyFill="1" applyBorder="1" applyAlignment="1">
      <alignment horizontal="center" vertical="center"/>
    </xf>
    <xf numFmtId="4" fontId="23" fillId="4" borderId="178" xfId="0" applyNumberFormat="1" applyFont="1" applyFill="1" applyBorder="1" applyAlignment="1">
      <alignment vertical="center"/>
    </xf>
    <xf numFmtId="4" fontId="23" fillId="4" borderId="179" xfId="0" applyNumberFormat="1" applyFont="1" applyFill="1" applyBorder="1" applyAlignment="1">
      <alignment vertical="center"/>
    </xf>
    <xf numFmtId="4" fontId="23" fillId="4" borderId="180" xfId="0" applyNumberFormat="1" applyFont="1" applyFill="1" applyBorder="1" applyAlignment="1">
      <alignment vertical="center"/>
    </xf>
    <xf numFmtId="4" fontId="23" fillId="4" borderId="181" xfId="0" applyNumberFormat="1" applyFont="1" applyFill="1" applyBorder="1" applyAlignment="1">
      <alignment vertical="center"/>
    </xf>
    <xf numFmtId="49" fontId="23" fillId="28" borderId="170" xfId="0" applyNumberFormat="1" applyFont="1" applyFill="1" applyBorder="1" applyAlignment="1">
      <alignment horizontal="center" vertical="center"/>
    </xf>
    <xf numFmtId="0" fontId="23" fillId="0" borderId="183" xfId="0" applyFont="1" applyBorder="1" applyAlignment="1">
      <alignment horizontal="center" vertical="center"/>
    </xf>
    <xf numFmtId="0" fontId="24" fillId="0" borderId="184" xfId="0" applyFont="1" applyBorder="1" applyAlignment="1">
      <alignment vertical="center"/>
    </xf>
    <xf numFmtId="4" fontId="24" fillId="25" borderId="185" xfId="0" applyNumberFormat="1" applyFont="1" applyFill="1" applyBorder="1" applyAlignment="1">
      <alignment vertical="center"/>
    </xf>
    <xf numFmtId="4" fontId="24" fillId="34" borderId="172" xfId="0" applyNumberFormat="1" applyFont="1" applyFill="1" applyBorder="1" applyAlignment="1">
      <alignment vertical="center"/>
    </xf>
    <xf numFmtId="4" fontId="24" fillId="0" borderId="154" xfId="0" applyNumberFormat="1" applyFont="1" applyBorder="1" applyAlignment="1">
      <alignment vertical="center"/>
    </xf>
    <xf numFmtId="4" fontId="24" fillId="0" borderId="155" xfId="0" applyNumberFormat="1" applyFont="1" applyBorder="1" applyAlignment="1">
      <alignment vertical="center"/>
    </xf>
    <xf numFmtId="49" fontId="23" fillId="39" borderId="186" xfId="34" applyNumberFormat="1" applyFont="1" applyFill="1" applyBorder="1" applyAlignment="1">
      <alignment vertical="center" wrapText="1"/>
    </xf>
    <xf numFmtId="0" fontId="52" fillId="0" borderId="111" xfId="51" applyFont="1" applyFill="1" applyBorder="1" applyAlignment="1">
      <alignment horizontal="left" vertical="center" wrapText="1"/>
    </xf>
    <xf numFmtId="4" fontId="24" fillId="17" borderId="187" xfId="51" applyNumberFormat="1" applyFont="1" applyFill="1" applyBorder="1" applyAlignment="1">
      <alignment vertical="center" wrapText="1"/>
    </xf>
    <xf numFmtId="4" fontId="52" fillId="34" borderId="187" xfId="51" applyNumberFormat="1" applyFont="1" applyFill="1" applyBorder="1" applyAlignment="1">
      <alignment vertical="center" wrapText="1"/>
    </xf>
    <xf numFmtId="4" fontId="52" fillId="0" borderId="187" xfId="51" applyNumberFormat="1" applyFont="1" applyFill="1" applyBorder="1" applyAlignment="1">
      <alignment vertical="center" wrapText="1"/>
    </xf>
    <xf numFmtId="4" fontId="52" fillId="0" borderId="188" xfId="51" applyNumberFormat="1" applyFont="1" applyFill="1" applyBorder="1" applyAlignment="1">
      <alignment vertical="center" wrapText="1"/>
    </xf>
    <xf numFmtId="0" fontId="24" fillId="0" borderId="175" xfId="33" applyFont="1" applyBorder="1" applyAlignment="1">
      <alignment horizontal="center" vertical="center" wrapText="1"/>
    </xf>
    <xf numFmtId="49" fontId="23" fillId="39" borderId="88" xfId="34" applyNumberFormat="1" applyFont="1" applyFill="1" applyBorder="1" applyAlignment="1">
      <alignment horizontal="center" vertical="center" wrapText="1"/>
    </xf>
    <xf numFmtId="0" fontId="23" fillId="4" borderId="180" xfId="34" applyFont="1" applyFill="1" applyBorder="1"/>
    <xf numFmtId="4" fontId="23" fillId="4" borderId="180" xfId="34" applyNumberFormat="1" applyFont="1" applyFill="1" applyBorder="1" applyAlignment="1">
      <alignment vertical="center" wrapText="1"/>
    </xf>
    <xf numFmtId="4" fontId="23" fillId="4" borderId="181" xfId="34" applyNumberFormat="1" applyFont="1" applyFill="1" applyBorder="1" applyAlignment="1">
      <alignment vertical="center" wrapText="1"/>
    </xf>
    <xf numFmtId="49" fontId="23" fillId="39" borderId="171" xfId="34" applyNumberFormat="1" applyFont="1" applyFill="1" applyBorder="1" applyAlignment="1">
      <alignment horizontal="center" vertical="center" wrapText="1"/>
    </xf>
    <xf numFmtId="0" fontId="29" fillId="0" borderId="154" xfId="34" applyFont="1" applyBorder="1" applyAlignment="1">
      <alignment horizontal="left" vertical="center" wrapText="1"/>
    </xf>
    <xf numFmtId="4" fontId="52" fillId="17" borderId="154" xfId="34" applyNumberFormat="1" applyFont="1" applyFill="1" applyBorder="1" applyAlignment="1">
      <alignment vertical="center" wrapText="1"/>
    </xf>
    <xf numFmtId="4" fontId="52" fillId="34" borderId="154" xfId="34" applyNumberFormat="1" applyFont="1" applyFill="1" applyBorder="1" applyAlignment="1">
      <alignment vertical="center" wrapText="1"/>
    </xf>
    <xf numFmtId="4" fontId="52" fillId="0" borderId="154" xfId="34" applyNumberFormat="1" applyFont="1" applyFill="1" applyBorder="1" applyAlignment="1">
      <alignment vertical="center" wrapText="1"/>
    </xf>
    <xf numFmtId="4" fontId="52" fillId="0" borderId="155" xfId="34" applyNumberFormat="1" applyFont="1" applyFill="1" applyBorder="1" applyAlignment="1">
      <alignment vertical="center" wrapText="1"/>
    </xf>
    <xf numFmtId="0" fontId="23" fillId="4" borderId="180" xfId="34" applyFont="1" applyFill="1" applyBorder="1" applyAlignment="1">
      <alignment horizontal="left" vertical="center" wrapText="1"/>
    </xf>
    <xf numFmtId="49" fontId="23" fillId="39" borderId="186" xfId="34" applyNumberFormat="1" applyFont="1" applyFill="1" applyBorder="1" applyAlignment="1">
      <alignment horizontal="center" vertical="center" wrapText="1"/>
    </xf>
    <xf numFmtId="0" fontId="24" fillId="0" borderId="154" xfId="34" applyFont="1" applyBorder="1" applyAlignment="1">
      <alignment vertical="center" wrapText="1"/>
    </xf>
    <xf numFmtId="4" fontId="24" fillId="17" borderId="154" xfId="34" applyNumberFormat="1" applyFont="1" applyFill="1" applyBorder="1" applyAlignment="1">
      <alignment vertical="center" wrapText="1"/>
    </xf>
    <xf numFmtId="4" fontId="24" fillId="34" borderId="154" xfId="34" applyNumberFormat="1" applyFont="1" applyFill="1" applyBorder="1" applyAlignment="1">
      <alignment vertical="center" wrapText="1"/>
    </xf>
    <xf numFmtId="4" fontId="24" fillId="0" borderId="154" xfId="34" applyNumberFormat="1" applyFont="1" applyFill="1" applyBorder="1" applyAlignment="1">
      <alignment vertical="center" wrapText="1"/>
    </xf>
    <xf numFmtId="4" fontId="24" fillId="0" borderId="155" xfId="34" applyNumberFormat="1" applyFont="1" applyFill="1" applyBorder="1" applyAlignment="1">
      <alignment vertical="center" wrapText="1"/>
    </xf>
    <xf numFmtId="49" fontId="23" fillId="39" borderId="189" xfId="34" applyNumberFormat="1" applyFont="1" applyFill="1" applyBorder="1" applyAlignment="1">
      <alignment horizontal="center" vertical="center" wrapText="1"/>
    </xf>
    <xf numFmtId="0" fontId="23" fillId="28" borderId="70" xfId="33" applyFont="1" applyFill="1" applyBorder="1" applyAlignment="1">
      <alignment horizontal="left" vertical="center"/>
    </xf>
    <xf numFmtId="4" fontId="23" fillId="28" borderId="70" xfId="33" applyNumberFormat="1" applyFont="1" applyFill="1" applyBorder="1" applyAlignment="1">
      <alignment vertical="center" wrapText="1"/>
    </xf>
    <xf numFmtId="4" fontId="23" fillId="28" borderId="110" xfId="33" applyNumberFormat="1" applyFont="1" applyFill="1" applyBorder="1" applyAlignment="1">
      <alignment vertical="center" wrapText="1"/>
    </xf>
    <xf numFmtId="4" fontId="52" fillId="0" borderId="154" xfId="0" applyNumberFormat="1" applyFont="1" applyFill="1" applyBorder="1" applyAlignment="1">
      <alignment wrapText="1"/>
    </xf>
    <xf numFmtId="4" fontId="52" fillId="17" borderId="187" xfId="34" applyNumberFormat="1" applyFont="1" applyFill="1" applyBorder="1" applyAlignment="1">
      <alignment vertical="center" wrapText="1"/>
    </xf>
    <xf numFmtId="4" fontId="52" fillId="34" borderId="187" xfId="34" applyNumberFormat="1" applyFont="1" applyFill="1" applyBorder="1" applyAlignment="1">
      <alignment vertical="center" wrapText="1"/>
    </xf>
    <xf numFmtId="4" fontId="52" fillId="0" borderId="187" xfId="34" applyNumberFormat="1" applyFont="1" applyFill="1" applyBorder="1" applyAlignment="1">
      <alignment vertical="center" wrapText="1"/>
    </xf>
    <xf numFmtId="4" fontId="52" fillId="0" borderId="188" xfId="34" applyNumberFormat="1" applyFont="1" applyFill="1" applyBorder="1" applyAlignment="1">
      <alignment vertical="center" wrapText="1"/>
    </xf>
    <xf numFmtId="49" fontId="23" fillId="39" borderId="190" xfId="34" applyNumberFormat="1" applyFont="1" applyFill="1" applyBorder="1" applyAlignment="1">
      <alignment horizontal="center" vertical="center" wrapText="1"/>
    </xf>
    <xf numFmtId="0" fontId="23" fillId="4" borderId="70" xfId="34" applyFont="1" applyFill="1" applyBorder="1" applyAlignment="1">
      <alignment horizontal="left" vertical="center" wrapText="1"/>
    </xf>
    <xf numFmtId="4" fontId="23" fillId="4" borderId="179" xfId="34" applyNumberFormat="1" applyFont="1" applyFill="1" applyBorder="1" applyAlignment="1">
      <alignment horizontal="right" vertical="center" wrapText="1"/>
    </xf>
    <xf numFmtId="4" fontId="23" fillId="4" borderId="180" xfId="34" applyNumberFormat="1" applyFont="1" applyFill="1" applyBorder="1" applyAlignment="1">
      <alignment horizontal="right" vertical="center" wrapText="1"/>
    </xf>
    <xf numFmtId="4" fontId="23" fillId="4" borderId="181" xfId="34" applyNumberFormat="1" applyFont="1" applyFill="1" applyBorder="1" applyAlignment="1">
      <alignment horizontal="right" vertical="center" wrapText="1"/>
    </xf>
    <xf numFmtId="0" fontId="52" fillId="0" borderId="111" xfId="31" applyFont="1" applyBorder="1" applyAlignment="1">
      <alignment vertical="center" wrapText="1"/>
    </xf>
    <xf numFmtId="0" fontId="24" fillId="0" borderId="154" xfId="34" applyFont="1" applyBorder="1" applyAlignment="1">
      <alignment horizontal="left" vertical="center"/>
    </xf>
    <xf numFmtId="4" fontId="52" fillId="34" borderId="154" xfId="33" applyNumberFormat="1" applyFont="1" applyFill="1" applyBorder="1" applyAlignment="1">
      <alignment vertical="center" wrapText="1"/>
    </xf>
    <xf numFmtId="4" fontId="52" fillId="0" borderId="154" xfId="33" applyNumberFormat="1" applyFont="1" applyFill="1" applyBorder="1" applyAlignment="1">
      <alignment vertical="center" wrapText="1"/>
    </xf>
    <xf numFmtId="4" fontId="52" fillId="0" borderId="155" xfId="33" applyNumberFormat="1" applyFont="1" applyFill="1" applyBorder="1" applyAlignment="1">
      <alignment vertical="center" wrapText="1"/>
    </xf>
    <xf numFmtId="0" fontId="23" fillId="24" borderId="147" xfId="33" applyFont="1" applyFill="1" applyBorder="1" applyAlignment="1">
      <alignment horizontal="center" vertical="center" wrapText="1"/>
    </xf>
    <xf numFmtId="49" fontId="23" fillId="24" borderId="41" xfId="33" applyNumberFormat="1" applyFont="1" applyFill="1" applyBorder="1" applyAlignment="1">
      <alignment horizontal="center" vertical="center" wrapText="1"/>
    </xf>
    <xf numFmtId="0" fontId="23" fillId="24" borderId="33" xfId="33" applyFont="1" applyFill="1" applyBorder="1" applyAlignment="1">
      <alignment horizontal="left" vertical="center" wrapText="1"/>
    </xf>
    <xf numFmtId="4" fontId="23" fillId="24" borderId="33" xfId="33" applyNumberFormat="1" applyFont="1" applyFill="1" applyBorder="1" applyAlignment="1">
      <alignment vertical="center" wrapText="1"/>
    </xf>
    <xf numFmtId="4" fontId="23" fillId="24" borderId="62" xfId="33" applyNumberFormat="1" applyFont="1" applyFill="1" applyBorder="1" applyAlignment="1">
      <alignment vertical="center" wrapText="1"/>
    </xf>
    <xf numFmtId="49" fontId="23" fillId="39" borderId="88" xfId="34" applyNumberFormat="1" applyFont="1" applyFill="1" applyBorder="1" applyAlignment="1">
      <alignment horizontal="center" vertical="center"/>
    </xf>
    <xf numFmtId="4" fontId="23" fillId="4" borderId="180" xfId="34" applyNumberFormat="1" applyFont="1" applyFill="1" applyBorder="1" applyAlignment="1">
      <alignment horizontal="center" vertical="center" wrapText="1"/>
    </xf>
    <xf numFmtId="4" fontId="23" fillId="4" borderId="181" xfId="34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4" fillId="0" borderId="0" xfId="33" applyFont="1" applyFill="1" applyAlignment="1">
      <alignment horizontal="right"/>
    </xf>
    <xf numFmtId="4" fontId="47" fillId="0" borderId="151" xfId="0" applyNumberFormat="1" applyFont="1" applyFill="1" applyBorder="1" applyAlignment="1">
      <alignment horizontal="center" vertical="center"/>
    </xf>
    <xf numFmtId="0" fontId="47" fillId="0" borderId="152" xfId="0" applyFont="1" applyBorder="1" applyAlignment="1">
      <alignment horizontal="center" vertical="center"/>
    </xf>
    <xf numFmtId="0" fontId="47" fillId="0" borderId="153" xfId="0" applyFont="1" applyBorder="1" applyAlignment="1">
      <alignment horizontal="center"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0" fontId="23" fillId="0" borderId="0" xfId="0" applyNumberFormat="1" applyFont="1" applyAlignment="1">
      <alignment horizontal="left" vertical="center" wrapText="1"/>
    </xf>
    <xf numFmtId="0" fontId="48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4" fontId="48" fillId="0" borderId="0" xfId="0" applyNumberFormat="1" applyFont="1" applyAlignment="1">
      <alignment vertical="center"/>
    </xf>
    <xf numFmtId="4" fontId="23" fillId="34" borderId="191" xfId="0" applyNumberFormat="1" applyFont="1" applyFill="1" applyBorder="1" applyAlignment="1">
      <alignment horizontal="center" vertical="center"/>
    </xf>
    <xf numFmtId="4" fontId="23" fillId="34" borderId="192" xfId="0" applyNumberFormat="1" applyFont="1" applyFill="1" applyBorder="1" applyAlignment="1">
      <alignment horizontal="center" vertical="center"/>
    </xf>
    <xf numFmtId="3" fontId="20" fillId="0" borderId="0" xfId="30" applyNumberFormat="1" applyFont="1"/>
    <xf numFmtId="0" fontId="24" fillId="0" borderId="71" xfId="0" applyFont="1" applyFill="1" applyBorder="1" applyAlignment="1">
      <alignment horizontal="justify" vertical="center" wrapText="1"/>
    </xf>
    <xf numFmtId="4" fontId="24" fillId="17" borderId="193" xfId="0" applyNumberFormat="1" applyFont="1" applyFill="1" applyBorder="1" applyAlignment="1">
      <alignment horizontal="right" vertical="center" wrapText="1"/>
    </xf>
    <xf numFmtId="4" fontId="24" fillId="34" borderId="194" xfId="0" applyNumberFormat="1" applyFont="1" applyFill="1" applyBorder="1" applyAlignment="1">
      <alignment horizontal="right" vertical="center" wrapText="1"/>
    </xf>
    <xf numFmtId="4" fontId="24" fillId="0" borderId="194" xfId="0" applyNumberFormat="1" applyFont="1" applyBorder="1" applyAlignment="1">
      <alignment horizontal="right" vertical="center" wrapText="1"/>
    </xf>
    <xf numFmtId="4" fontId="24" fillId="0" borderId="195" xfId="0" applyNumberFormat="1" applyFont="1" applyBorder="1" applyAlignment="1">
      <alignment horizontal="right" vertical="center" wrapText="1"/>
    </xf>
    <xf numFmtId="3" fontId="56" fillId="0" borderId="0" xfId="30" applyNumberFormat="1" applyFont="1"/>
    <xf numFmtId="3" fontId="20" fillId="0" borderId="0" xfId="30" applyNumberFormat="1" applyFont="1" applyFill="1"/>
    <xf numFmtId="0" fontId="20" fillId="0" borderId="0" xfId="30" applyFont="1" applyFill="1"/>
    <xf numFmtId="165" fontId="39" fillId="0" borderId="0" xfId="30" applyNumberFormat="1"/>
    <xf numFmtId="0" fontId="48" fillId="0" borderId="0" xfId="33" applyFont="1" applyFill="1" applyAlignment="1">
      <alignment vertical="center"/>
    </xf>
    <xf numFmtId="167" fontId="39" fillId="0" borderId="0" xfId="30" applyNumberFormat="1" applyFill="1"/>
    <xf numFmtId="167" fontId="48" fillId="0" borderId="0" xfId="30" applyNumberFormat="1" applyFont="1" applyFill="1"/>
    <xf numFmtId="4" fontId="24" fillId="37" borderId="132" xfId="30" applyNumberFormat="1" applyFont="1" applyFill="1" applyBorder="1" applyAlignment="1">
      <alignment vertical="center" wrapText="1"/>
    </xf>
    <xf numFmtId="167" fontId="42" fillId="37" borderId="130" xfId="30" applyNumberFormat="1" applyFont="1" applyFill="1" applyBorder="1" applyAlignment="1">
      <alignment vertical="center" wrapText="1"/>
    </xf>
    <xf numFmtId="167" fontId="24" fillId="37" borderId="131" xfId="30" applyNumberFormat="1" applyFont="1" applyFill="1" applyBorder="1" applyAlignment="1">
      <alignment vertical="center" wrapText="1"/>
    </xf>
    <xf numFmtId="167" fontId="24" fillId="37" borderId="132" xfId="30" applyNumberFormat="1" applyFont="1" applyFill="1" applyBorder="1" applyAlignment="1">
      <alignment vertical="center" wrapText="1"/>
    </xf>
    <xf numFmtId="167" fontId="23" fillId="37" borderId="132" xfId="30" applyNumberFormat="1" applyFont="1" applyFill="1" applyBorder="1" applyAlignment="1">
      <alignment vertical="center" wrapText="1"/>
    </xf>
    <xf numFmtId="167" fontId="24" fillId="37" borderId="133" xfId="30" applyNumberFormat="1" applyFont="1" applyFill="1" applyBorder="1" applyAlignment="1">
      <alignment vertical="center" wrapText="1"/>
    </xf>
    <xf numFmtId="167" fontId="23" fillId="37" borderId="137" xfId="30" applyNumberFormat="1" applyFont="1" applyFill="1" applyBorder="1" applyAlignment="1">
      <alignment vertical="center" wrapText="1"/>
    </xf>
    <xf numFmtId="167" fontId="24" fillId="37" borderId="134" xfId="30" applyNumberFormat="1" applyFont="1" applyFill="1" applyBorder="1" applyAlignment="1">
      <alignment vertical="center" wrapText="1"/>
    </xf>
    <xf numFmtId="167" fontId="23" fillId="37" borderId="131" xfId="30" applyNumberFormat="1" applyFont="1" applyFill="1" applyBorder="1" applyAlignment="1">
      <alignment vertical="center" wrapText="1"/>
    </xf>
    <xf numFmtId="167" fontId="23" fillId="37" borderId="134" xfId="30" applyNumberFormat="1" applyFont="1" applyFill="1" applyBorder="1" applyAlignment="1">
      <alignment vertical="center" wrapText="1"/>
    </xf>
    <xf numFmtId="167" fontId="47" fillId="35" borderId="130" xfId="30" applyNumberFormat="1" applyFont="1" applyFill="1" applyBorder="1" applyAlignment="1">
      <alignment horizontal="right" vertical="center" wrapText="1"/>
    </xf>
    <xf numFmtId="0" fontId="0" fillId="0" borderId="0" xfId="30" applyFont="1" applyFill="1" applyAlignment="1">
      <alignment vertical="center"/>
    </xf>
    <xf numFmtId="4" fontId="52" fillId="0" borderId="33" xfId="0" applyNumberFormat="1" applyFont="1" applyFill="1" applyBorder="1" applyAlignment="1">
      <alignment wrapText="1"/>
    </xf>
    <xf numFmtId="4" fontId="24" fillId="17" borderId="126" xfId="51" applyNumberFormat="1" applyFont="1" applyFill="1" applyBorder="1" applyAlignment="1">
      <alignment vertical="center" wrapText="1"/>
    </xf>
    <xf numFmtId="4" fontId="52" fillId="34" borderId="126" xfId="51" applyNumberFormat="1" applyFont="1" applyFill="1" applyBorder="1" applyAlignment="1">
      <alignment vertical="center" wrapText="1"/>
    </xf>
    <xf numFmtId="4" fontId="52" fillId="0" borderId="126" xfId="51" applyNumberFormat="1" applyFont="1" applyFill="1" applyBorder="1" applyAlignment="1">
      <alignment vertical="center" wrapText="1"/>
    </xf>
    <xf numFmtId="4" fontId="52" fillId="0" borderId="127" xfId="51" applyNumberFormat="1" applyFont="1" applyFill="1" applyBorder="1" applyAlignment="1">
      <alignment vertical="center" wrapText="1"/>
    </xf>
    <xf numFmtId="3" fontId="47" fillId="8" borderId="24" xfId="0" applyNumberFormat="1" applyFont="1" applyFill="1" applyBorder="1" applyAlignment="1">
      <alignment vertical="center"/>
    </xf>
    <xf numFmtId="3" fontId="47" fillId="8" borderId="25" xfId="0" applyNumberFormat="1" applyFont="1" applyFill="1" applyBorder="1" applyAlignment="1">
      <alignment vertical="center"/>
    </xf>
    <xf numFmtId="0" fontId="53" fillId="0" borderId="18" xfId="34" applyFont="1" applyBorder="1" applyAlignment="1">
      <alignment horizontal="left" vertical="center" wrapText="1"/>
    </xf>
    <xf numFmtId="4" fontId="53" fillId="17" borderId="18" xfId="33" applyNumberFormat="1" applyFont="1" applyFill="1" applyBorder="1" applyAlignment="1">
      <alignment vertical="center" wrapText="1"/>
    </xf>
    <xf numFmtId="4" fontId="53" fillId="34" borderId="18" xfId="33" applyNumberFormat="1" applyFont="1" applyFill="1" applyBorder="1" applyAlignment="1">
      <alignment vertical="center" wrapText="1"/>
    </xf>
    <xf numFmtId="4" fontId="53" fillId="0" borderId="18" xfId="33" applyNumberFormat="1" applyFont="1" applyFill="1" applyBorder="1" applyAlignment="1">
      <alignment vertical="center" wrapText="1"/>
    </xf>
    <xf numFmtId="4" fontId="53" fillId="0" borderId="58" xfId="33" applyNumberFormat="1" applyFont="1" applyFill="1" applyBorder="1" applyAlignment="1">
      <alignment vertical="center" wrapText="1"/>
    </xf>
    <xf numFmtId="4" fontId="29" fillId="40" borderId="18" xfId="0" applyNumberFormat="1" applyFont="1" applyFill="1" applyBorder="1" applyAlignment="1">
      <alignment vertical="center" wrapText="1"/>
    </xf>
    <xf numFmtId="4" fontId="29" fillId="40" borderId="58" xfId="0" applyNumberFormat="1" applyFont="1" applyFill="1" applyBorder="1" applyAlignment="1">
      <alignment vertical="center" wrapText="1"/>
    </xf>
    <xf numFmtId="0" fontId="24" fillId="0" borderId="49" xfId="51" applyFont="1" applyFill="1" applyBorder="1" applyAlignment="1">
      <alignment vertical="center" wrapText="1"/>
    </xf>
    <xf numFmtId="4" fontId="24" fillId="0" borderId="22" xfId="34" applyNumberFormat="1" applyFont="1" applyFill="1" applyBorder="1" applyAlignment="1">
      <alignment vertical="center" wrapText="1"/>
    </xf>
    <xf numFmtId="4" fontId="24" fillId="0" borderId="57" xfId="34" applyNumberFormat="1" applyFont="1" applyFill="1" applyBorder="1" applyAlignment="1">
      <alignment vertical="center" wrapText="1"/>
    </xf>
    <xf numFmtId="49" fontId="23" fillId="39" borderId="196" xfId="34" applyNumberFormat="1" applyFont="1" applyFill="1" applyBorder="1" applyAlignment="1">
      <alignment horizontal="center" vertical="center" wrapText="1"/>
    </xf>
    <xf numFmtId="4" fontId="24" fillId="0" borderId="39" xfId="33" applyNumberFormat="1" applyFont="1" applyFill="1" applyBorder="1" applyAlignment="1">
      <alignment vertical="center" wrapText="1"/>
    </xf>
    <xf numFmtId="4" fontId="24" fillId="0" borderId="115" xfId="33" applyNumberFormat="1" applyFont="1" applyFill="1" applyBorder="1" applyAlignment="1">
      <alignment vertical="center" wrapText="1"/>
    </xf>
    <xf numFmtId="4" fontId="52" fillId="33" borderId="49" xfId="51" applyNumberFormat="1" applyFont="1" applyFill="1" applyBorder="1" applyAlignment="1">
      <alignment horizontal="right" vertical="center"/>
    </xf>
    <xf numFmtId="4" fontId="23" fillId="4" borderId="198" xfId="34" applyNumberFormat="1" applyFont="1" applyFill="1" applyBorder="1" applyAlignment="1">
      <alignment vertical="top" wrapText="1"/>
    </xf>
    <xf numFmtId="4" fontId="23" fillId="4" borderId="198" xfId="34" applyNumberFormat="1" applyFont="1" applyFill="1" applyBorder="1" applyAlignment="1">
      <alignment horizontal="right" vertical="center" wrapText="1"/>
    </xf>
    <xf numFmtId="4" fontId="23" fillId="4" borderId="197" xfId="34" applyNumberFormat="1" applyFont="1" applyFill="1" applyBorder="1" applyAlignment="1">
      <alignment horizontal="right" vertical="center" wrapText="1"/>
    </xf>
    <xf numFmtId="49" fontId="23" fillId="39" borderId="199" xfId="34" applyNumberFormat="1" applyFont="1" applyFill="1" applyBorder="1" applyAlignment="1">
      <alignment horizontal="center" vertical="top"/>
    </xf>
    <xf numFmtId="0" fontId="23" fillId="4" borderId="22" xfId="34" applyFont="1" applyFill="1" applyBorder="1" applyAlignment="1">
      <alignment horizontal="left" vertical="center" wrapText="1"/>
    </xf>
    <xf numFmtId="49" fontId="23" fillId="39" borderId="43" xfId="34" applyNumberFormat="1" applyFont="1" applyFill="1" applyBorder="1" applyAlignment="1">
      <alignment horizontal="center" vertical="center" wrapText="1"/>
    </xf>
    <xf numFmtId="0" fontId="23" fillId="4" borderId="39" xfId="34" applyFont="1" applyFill="1" applyBorder="1" applyAlignment="1">
      <alignment horizontal="left" vertical="center" wrapText="1"/>
    </xf>
    <xf numFmtId="4" fontId="23" fillId="4" borderId="115" xfId="34" applyNumberFormat="1" applyFont="1" applyFill="1" applyBorder="1" applyAlignment="1">
      <alignment vertical="center" wrapText="1"/>
    </xf>
    <xf numFmtId="0" fontId="24" fillId="0" borderId="93" xfId="33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vertical="center" wrapText="1"/>
    </xf>
    <xf numFmtId="4" fontId="24" fillId="17" borderId="39" xfId="33" applyNumberFormat="1" applyFont="1" applyFill="1" applyBorder="1" applyAlignment="1">
      <alignment vertical="center" wrapText="1"/>
    </xf>
    <xf numFmtId="4" fontId="24" fillId="34" borderId="39" xfId="33" applyNumberFormat="1" applyFont="1" applyFill="1" applyBorder="1" applyAlignment="1">
      <alignment vertical="center" wrapText="1"/>
    </xf>
    <xf numFmtId="4" fontId="29" fillId="40" borderId="18" xfId="33" applyNumberFormat="1" applyFont="1" applyFill="1" applyBorder="1" applyAlignment="1">
      <alignment vertical="center" wrapText="1"/>
    </xf>
    <xf numFmtId="4" fontId="29" fillId="40" borderId="58" xfId="33" applyNumberFormat="1" applyFont="1" applyFill="1" applyBorder="1" applyAlignment="1">
      <alignment vertical="center" wrapText="1"/>
    </xf>
    <xf numFmtId="0" fontId="24" fillId="32" borderId="49" xfId="34" applyFont="1" applyFill="1" applyBorder="1" applyAlignment="1">
      <alignment horizontal="left" vertical="center" wrapText="1"/>
    </xf>
    <xf numFmtId="4" fontId="24" fillId="25" borderId="49" xfId="33" applyNumberFormat="1" applyFont="1" applyFill="1" applyBorder="1" applyAlignment="1">
      <alignment vertical="center" wrapText="1"/>
    </xf>
    <xf numFmtId="4" fontId="24" fillId="34" borderId="49" xfId="33" applyNumberFormat="1" applyFont="1" applyFill="1" applyBorder="1" applyAlignment="1">
      <alignment vertical="center" wrapText="1"/>
    </xf>
    <xf numFmtId="4" fontId="24" fillId="0" borderId="49" xfId="33" applyNumberFormat="1" applyFont="1" applyFill="1" applyBorder="1" applyAlignment="1">
      <alignment vertical="center" wrapText="1"/>
    </xf>
    <xf numFmtId="4" fontId="24" fillId="0" borderId="200" xfId="33" applyNumberFormat="1" applyFont="1" applyFill="1" applyBorder="1" applyAlignment="1">
      <alignment vertical="center" wrapText="1"/>
    </xf>
    <xf numFmtId="4" fontId="23" fillId="28" borderId="200" xfId="33" applyNumberFormat="1" applyFont="1" applyFill="1" applyBorder="1" applyAlignment="1">
      <alignment vertical="center" wrapText="1"/>
    </xf>
    <xf numFmtId="4" fontId="50" fillId="33" borderId="18" xfId="51" applyNumberFormat="1" applyFont="1" applyFill="1" applyBorder="1" applyAlignment="1">
      <alignment vertical="center" wrapText="1"/>
    </xf>
    <xf numFmtId="4" fontId="50" fillId="34" borderId="18" xfId="51" applyNumberFormat="1" applyFont="1" applyFill="1" applyBorder="1" applyAlignment="1">
      <alignment vertical="center" wrapText="1"/>
    </xf>
    <xf numFmtId="0" fontId="53" fillId="32" borderId="48" xfId="34" applyFont="1" applyFill="1" applyBorder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4" fontId="47" fillId="8" borderId="34" xfId="0" applyNumberFormat="1" applyFont="1" applyFill="1" applyBorder="1" applyAlignment="1">
      <alignment vertical="center"/>
    </xf>
    <xf numFmtId="0" fontId="23" fillId="37" borderId="67" xfId="35" applyFont="1" applyFill="1" applyBorder="1" applyAlignment="1">
      <alignment horizontal="center" vertical="center" wrapText="1"/>
    </xf>
    <xf numFmtId="4" fontId="41" fillId="0" borderId="0" xfId="34" applyNumberFormat="1" applyFont="1" applyAlignment="1">
      <alignment horizontal="right"/>
    </xf>
    <xf numFmtId="4" fontId="23" fillId="34" borderId="65" xfId="31" applyNumberFormat="1" applyFont="1" applyFill="1" applyBorder="1" applyAlignment="1">
      <alignment horizontal="center" vertical="center" wrapText="1"/>
    </xf>
    <xf numFmtId="4" fontId="42" fillId="34" borderId="130" xfId="30" applyNumberFormat="1" applyFont="1" applyFill="1" applyBorder="1" applyAlignment="1">
      <alignment vertical="center" wrapText="1"/>
    </xf>
    <xf numFmtId="4" fontId="23" fillId="34" borderId="131" xfId="30" applyNumberFormat="1" applyFont="1" applyFill="1" applyBorder="1" applyAlignment="1">
      <alignment vertical="center" wrapText="1"/>
    </xf>
    <xf numFmtId="4" fontId="23" fillId="34" borderId="132" xfId="30" applyNumberFormat="1" applyFont="1" applyFill="1" applyBorder="1" applyAlignment="1">
      <alignment vertical="center" wrapText="1"/>
    </xf>
    <xf numFmtId="4" fontId="23" fillId="34" borderId="133" xfId="30" applyNumberFormat="1" applyFont="1" applyFill="1" applyBorder="1" applyAlignment="1">
      <alignment vertical="center" wrapText="1"/>
    </xf>
    <xf numFmtId="4" fontId="23" fillId="34" borderId="137" xfId="30" applyNumberFormat="1" applyFont="1" applyFill="1" applyBorder="1" applyAlignment="1">
      <alignment vertical="center" wrapText="1"/>
    </xf>
    <xf numFmtId="4" fontId="23" fillId="34" borderId="134" xfId="30" applyNumberFormat="1" applyFont="1" applyFill="1" applyBorder="1" applyAlignment="1">
      <alignment vertical="center" wrapText="1"/>
    </xf>
    <xf numFmtId="4" fontId="23" fillId="34" borderId="135" xfId="30" applyNumberFormat="1" applyFont="1" applyFill="1" applyBorder="1" applyAlignment="1">
      <alignment vertical="center" wrapText="1"/>
    </xf>
    <xf numFmtId="4" fontId="47" fillId="31" borderId="67" xfId="30" applyNumberFormat="1" applyFont="1" applyFill="1" applyBorder="1" applyAlignment="1">
      <alignment horizontal="right" vertical="center" wrapText="1"/>
    </xf>
    <xf numFmtId="4" fontId="47" fillId="26" borderId="37" xfId="0" applyNumberFormat="1" applyFont="1" applyFill="1" applyBorder="1" applyAlignment="1">
      <alignment vertical="center"/>
    </xf>
    <xf numFmtId="4" fontId="23" fillId="25" borderId="67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/>
    <xf numFmtId="4" fontId="47" fillId="25" borderId="44" xfId="0" applyNumberFormat="1" applyFont="1" applyFill="1" applyBorder="1" applyAlignment="1">
      <alignment horizontal="center" vertical="center"/>
    </xf>
    <xf numFmtId="4" fontId="52" fillId="0" borderId="97" xfId="0" applyNumberFormat="1" applyFont="1" applyFill="1" applyBorder="1" applyAlignment="1">
      <alignment vertical="center" wrapText="1"/>
    </xf>
    <xf numFmtId="0" fontId="24" fillId="0" borderId="22" xfId="34" applyFont="1" applyBorder="1" applyAlignment="1">
      <alignment vertical="center" wrapText="1"/>
    </xf>
    <xf numFmtId="4" fontId="24" fillId="17" borderId="22" xfId="33" applyNumberFormat="1" applyFont="1" applyFill="1" applyBorder="1" applyAlignment="1">
      <alignment vertical="center" wrapText="1"/>
    </xf>
    <xf numFmtId="4" fontId="24" fillId="34" borderId="22" xfId="33" applyNumberFormat="1" applyFont="1" applyFill="1" applyBorder="1" applyAlignment="1">
      <alignment vertical="center" wrapText="1"/>
    </xf>
    <xf numFmtId="4" fontId="24" fillId="0" borderId="22" xfId="33" applyNumberFormat="1" applyFont="1" applyFill="1" applyBorder="1" applyAlignment="1">
      <alignment vertical="center" wrapText="1"/>
    </xf>
    <xf numFmtId="4" fontId="24" fillId="0" borderId="57" xfId="33" applyNumberFormat="1" applyFont="1" applyFill="1" applyBorder="1" applyAlignment="1">
      <alignment vertical="center" wrapText="1"/>
    </xf>
    <xf numFmtId="0" fontId="52" fillId="32" borderId="201" xfId="34" applyFont="1" applyFill="1" applyBorder="1" applyAlignment="1">
      <alignment horizontal="left" vertical="center" wrapText="1"/>
    </xf>
    <xf numFmtId="0" fontId="23" fillId="24" borderId="71" xfId="33" applyFont="1" applyFill="1" applyBorder="1" applyAlignment="1">
      <alignment horizontal="center"/>
    </xf>
    <xf numFmtId="49" fontId="23" fillId="24" borderId="171" xfId="33" applyNumberFormat="1" applyFont="1" applyFill="1" applyBorder="1" applyAlignment="1">
      <alignment horizontal="center"/>
    </xf>
    <xf numFmtId="0" fontId="23" fillId="24" borderId="194" xfId="33" applyFont="1" applyFill="1" applyBorder="1" applyAlignment="1">
      <alignment horizontal="left"/>
    </xf>
    <xf numFmtId="4" fontId="23" fillId="24" borderId="194" xfId="33" applyNumberFormat="1" applyFont="1" applyFill="1" applyBorder="1" applyAlignment="1">
      <alignment vertical="center" wrapText="1"/>
    </xf>
    <xf numFmtId="4" fontId="23" fillId="24" borderId="195" xfId="33" applyNumberFormat="1" applyFont="1" applyFill="1" applyBorder="1" applyAlignment="1">
      <alignment vertical="center" wrapText="1"/>
    </xf>
    <xf numFmtId="0" fontId="24" fillId="0" borderId="166" xfId="33" applyFont="1" applyBorder="1" applyAlignment="1">
      <alignment horizontal="center" vertical="center" wrapText="1"/>
    </xf>
    <xf numFmtId="49" fontId="23" fillId="39" borderId="80" xfId="33" applyNumberFormat="1" applyFont="1" applyFill="1" applyBorder="1" applyAlignment="1">
      <alignment horizontal="center" vertical="center"/>
    </xf>
    <xf numFmtId="0" fontId="24" fillId="0" borderId="111" xfId="34" applyFont="1" applyFill="1" applyBorder="1" applyAlignment="1">
      <alignment horizontal="left" vertical="center" wrapText="1"/>
    </xf>
    <xf numFmtId="4" fontId="24" fillId="25" borderId="111" xfId="33" applyNumberFormat="1" applyFont="1" applyFill="1" applyBorder="1" applyAlignment="1">
      <alignment vertical="center" wrapText="1"/>
    </xf>
    <xf numFmtId="4" fontId="24" fillId="34" borderId="111" xfId="33" applyNumberFormat="1" applyFont="1" applyFill="1" applyBorder="1" applyAlignment="1">
      <alignment vertical="center" wrapText="1"/>
    </xf>
    <xf numFmtId="4" fontId="24" fillId="0" borderId="111" xfId="33" applyNumberFormat="1" applyFont="1" applyFill="1" applyBorder="1" applyAlignment="1">
      <alignment vertical="center" wrapText="1"/>
    </xf>
    <xf numFmtId="4" fontId="24" fillId="0" borderId="112" xfId="33" applyNumberFormat="1" applyFont="1" applyFill="1" applyBorder="1" applyAlignment="1">
      <alignment vertical="center" wrapText="1"/>
    </xf>
    <xf numFmtId="49" fontId="23" fillId="27" borderId="171" xfId="33" applyNumberFormat="1" applyFont="1" applyFill="1" applyBorder="1" applyAlignment="1">
      <alignment horizontal="center" vertical="center"/>
    </xf>
    <xf numFmtId="0" fontId="24" fillId="0" borderId="194" xfId="34" applyFont="1" applyFill="1" applyBorder="1"/>
    <xf numFmtId="4" fontId="24" fillId="17" borderId="194" xfId="34" applyNumberFormat="1" applyFont="1" applyFill="1" applyBorder="1" applyAlignment="1">
      <alignment vertical="center" wrapText="1"/>
    </xf>
    <xf numFmtId="4" fontId="24" fillId="34" borderId="187" xfId="34" applyNumberFormat="1" applyFont="1" applyFill="1" applyBorder="1" applyAlignment="1">
      <alignment vertical="center" wrapText="1"/>
    </xf>
    <xf numFmtId="4" fontId="24" fillId="0" borderId="187" xfId="34" applyNumberFormat="1" applyFont="1" applyFill="1" applyBorder="1" applyAlignment="1">
      <alignment vertical="center" wrapText="1"/>
    </xf>
    <xf numFmtId="4" fontId="24" fillId="0" borderId="188" xfId="34" applyNumberFormat="1" applyFont="1" applyFill="1" applyBorder="1" applyAlignment="1">
      <alignment vertical="center" wrapText="1"/>
    </xf>
    <xf numFmtId="0" fontId="52" fillId="0" borderId="39" xfId="34" applyFont="1" applyBorder="1" applyAlignment="1">
      <alignment horizontal="left" vertical="center" wrapText="1"/>
    </xf>
    <xf numFmtId="4" fontId="52" fillId="17" borderId="39" xfId="33" applyNumberFormat="1" applyFont="1" applyFill="1" applyBorder="1" applyAlignment="1">
      <alignment vertical="center" wrapText="1"/>
    </xf>
    <xf numFmtId="4" fontId="52" fillId="34" borderId="39" xfId="33" applyNumberFormat="1" applyFont="1" applyFill="1" applyBorder="1" applyAlignment="1">
      <alignment vertical="center" wrapText="1"/>
    </xf>
    <xf numFmtId="4" fontId="52" fillId="0" borderId="39" xfId="33" applyNumberFormat="1" applyFont="1" applyFill="1" applyBorder="1" applyAlignment="1">
      <alignment vertical="center" wrapText="1"/>
    </xf>
    <xf numFmtId="4" fontId="52" fillId="0" borderId="115" xfId="33" applyNumberFormat="1" applyFont="1" applyFill="1" applyBorder="1" applyAlignment="1">
      <alignment vertical="center" wrapText="1"/>
    </xf>
    <xf numFmtId="49" fontId="23" fillId="39" borderId="87" xfId="34" applyNumberFormat="1" applyFont="1" applyFill="1" applyBorder="1" applyAlignment="1">
      <alignment horizontal="center"/>
    </xf>
    <xf numFmtId="4" fontId="23" fillId="4" borderId="22" xfId="34" applyNumberFormat="1" applyFont="1" applyFill="1" applyBorder="1" applyAlignment="1">
      <alignment horizontal="center" vertical="center" wrapText="1"/>
    </xf>
    <xf numFmtId="4" fontId="23" fillId="4" borderId="57" xfId="34" applyNumberFormat="1" applyFont="1" applyFill="1" applyBorder="1" applyAlignment="1">
      <alignment horizontal="center" vertical="center" wrapText="1"/>
    </xf>
    <xf numFmtId="49" fontId="23" fillId="39" borderId="196" xfId="34" applyNumberFormat="1" applyFont="1" applyFill="1" applyBorder="1" applyAlignment="1">
      <alignment horizontal="center" vertical="center"/>
    </xf>
    <xf numFmtId="0" fontId="24" fillId="0" borderId="202" xfId="51" applyFont="1" applyFill="1" applyBorder="1" applyAlignment="1">
      <alignment vertical="center" wrapText="1"/>
    </xf>
    <xf numFmtId="0" fontId="24" fillId="0" borderId="111" xfId="51" applyFont="1" applyFill="1" applyBorder="1" applyAlignment="1">
      <alignment vertical="center" wrapText="1"/>
    </xf>
    <xf numFmtId="4" fontId="50" fillId="33" borderId="111" xfId="51" applyNumberFormat="1" applyFont="1" applyFill="1" applyBorder="1" applyAlignment="1">
      <alignment horizontal="right" vertical="center"/>
    </xf>
    <xf numFmtId="4" fontId="50" fillId="34" borderId="111" xfId="51" applyNumberFormat="1" applyFont="1" applyFill="1" applyBorder="1" applyAlignment="1">
      <alignment horizontal="right" vertical="center" wrapText="1"/>
    </xf>
    <xf numFmtId="4" fontId="50" fillId="0" borderId="154" xfId="33" applyNumberFormat="1" applyFont="1" applyFill="1" applyBorder="1" applyAlignment="1">
      <alignment vertical="center" wrapText="1"/>
    </xf>
    <xf numFmtId="0" fontId="57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24" borderId="0" xfId="0" applyFont="1" applyFill="1" applyBorder="1" applyAlignment="1">
      <alignment horizontal="center"/>
    </xf>
    <xf numFmtId="0" fontId="24" fillId="0" borderId="156" xfId="0" applyFont="1" applyBorder="1" applyAlignment="1">
      <alignment horizontal="center" vertical="center"/>
    </xf>
    <xf numFmtId="0" fontId="24" fillId="0" borderId="15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49" fontId="23" fillId="28" borderId="56" xfId="0" applyNumberFormat="1" applyFont="1" applyFill="1" applyBorder="1" applyAlignment="1">
      <alignment horizontal="center" vertical="center"/>
    </xf>
    <xf numFmtId="49" fontId="23" fillId="4" borderId="158" xfId="0" applyNumberFormat="1" applyFont="1" applyFill="1" applyBorder="1" applyAlignment="1">
      <alignment horizontal="center" vertical="center"/>
    </xf>
    <xf numFmtId="49" fontId="23" fillId="4" borderId="56" xfId="0" applyNumberFormat="1" applyFont="1" applyFill="1" applyBorder="1" applyAlignment="1">
      <alignment horizontal="center" vertical="center"/>
    </xf>
    <xf numFmtId="49" fontId="23" fillId="4" borderId="106" xfId="0" applyNumberFormat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center"/>
    </xf>
    <xf numFmtId="0" fontId="24" fillId="0" borderId="182" xfId="0" applyFont="1" applyBorder="1" applyAlignment="1">
      <alignment horizontal="center" vertical="center"/>
    </xf>
    <xf numFmtId="49" fontId="23" fillId="4" borderId="175" xfId="0" applyNumberFormat="1" applyFont="1" applyFill="1" applyBorder="1" applyAlignment="1">
      <alignment horizontal="center" vertical="center"/>
    </xf>
    <xf numFmtId="49" fontId="47" fillId="8" borderId="63" xfId="0" applyNumberFormat="1" applyFont="1" applyFill="1" applyBorder="1" applyAlignment="1">
      <alignment horizontal="center" vertical="center"/>
    </xf>
    <xf numFmtId="49" fontId="47" fillId="8" borderId="159" xfId="0" applyNumberFormat="1" applyFont="1" applyFill="1" applyBorder="1" applyAlignment="1">
      <alignment horizontal="center" vertical="center"/>
    </xf>
    <xf numFmtId="49" fontId="47" fillId="8" borderId="160" xfId="0" applyNumberFormat="1" applyFont="1" applyFill="1" applyBorder="1" applyAlignment="1">
      <alignment horizontal="center" vertical="center"/>
    </xf>
    <xf numFmtId="49" fontId="47" fillId="8" borderId="71" xfId="0" applyNumberFormat="1" applyFont="1" applyFill="1" applyBorder="1" applyAlignment="1">
      <alignment horizontal="center" vertical="center"/>
    </xf>
    <xf numFmtId="49" fontId="47" fillId="8" borderId="161" xfId="0" applyNumberFormat="1" applyFont="1" applyFill="1" applyBorder="1" applyAlignment="1">
      <alignment horizontal="center" vertical="center"/>
    </xf>
    <xf numFmtId="49" fontId="47" fillId="8" borderId="132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23" fillId="0" borderId="156" xfId="0" applyFont="1" applyFill="1" applyBorder="1" applyAlignment="1">
      <alignment horizontal="center" vertical="center"/>
    </xf>
    <xf numFmtId="0" fontId="23" fillId="0" borderId="157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47" fillId="35" borderId="65" xfId="34" applyFont="1" applyFill="1" applyBorder="1" applyAlignment="1">
      <alignment horizontal="left" vertical="center" wrapText="1"/>
    </xf>
    <xf numFmtId="0" fontId="47" fillId="35" borderId="162" xfId="34" applyFont="1" applyFill="1" applyBorder="1" applyAlignment="1">
      <alignment horizontal="left" vertical="center" wrapText="1"/>
    </xf>
    <xf numFmtId="0" fontId="47" fillId="28" borderId="65" xfId="34" applyFont="1" applyFill="1" applyBorder="1" applyAlignment="1">
      <alignment horizontal="left" vertical="center" wrapText="1"/>
    </xf>
    <xf numFmtId="0" fontId="47" fillId="28" borderId="162" xfId="34" applyFont="1" applyFill="1" applyBorder="1" applyAlignment="1">
      <alignment horizontal="left" vertical="center" wrapText="1"/>
    </xf>
    <xf numFmtId="0" fontId="47" fillId="31" borderId="65" xfId="34" applyFont="1" applyFill="1" applyBorder="1" applyAlignment="1">
      <alignment horizontal="left" vertical="center" wrapText="1"/>
    </xf>
    <xf numFmtId="0" fontId="47" fillId="31" borderId="162" xfId="34" applyFont="1" applyFill="1" applyBorder="1" applyAlignment="1">
      <alignment horizontal="left" vertical="center" wrapText="1"/>
    </xf>
    <xf numFmtId="0" fontId="21" fillId="0" borderId="0" xfId="30" applyFont="1" applyAlignment="1">
      <alignment horizontal="center" vertical="center" wrapText="1"/>
    </xf>
    <xf numFmtId="0" fontId="22" fillId="15" borderId="0" xfId="33" applyFont="1" applyFill="1" applyBorder="1" applyAlignment="1">
      <alignment horizontal="center"/>
    </xf>
    <xf numFmtId="0" fontId="22" fillId="0" borderId="0" xfId="33" applyFont="1" applyFill="1" applyBorder="1" applyAlignment="1">
      <alignment horizontal="center"/>
    </xf>
    <xf numFmtId="167" fontId="39" fillId="0" borderId="0" xfId="30" applyNumberFormat="1"/>
  </cellXfs>
  <cellStyles count="56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y 2" xfId="20"/>
    <cellStyle name="čárky 2 2" xfId="54"/>
    <cellStyle name="čárky 3" xfId="21"/>
    <cellStyle name="Chybně" xfId="22" builtinId="27" customBuiltin="1"/>
    <cellStyle name="Kontrolní buňka" xfId="23" builtinId="23" customBuiltin="1"/>
    <cellStyle name="Nadpis 1" xfId="24" builtinId="16" customBuiltin="1"/>
    <cellStyle name="Nadpis 2" xfId="25" builtinId="17" customBuiltin="1"/>
    <cellStyle name="Nadpis 3" xfId="26" builtinId="18" customBuiltin="1"/>
    <cellStyle name="Nadpis 4" xfId="27" builtinId="19" customBuiltin="1"/>
    <cellStyle name="Název" xfId="28" builtinId="15" customBuiltin="1"/>
    <cellStyle name="Neutrální" xfId="29" builtinId="28" customBuiltin="1"/>
    <cellStyle name="Normální" xfId="0" builtinId="0"/>
    <cellStyle name="normální 2" xfId="30"/>
    <cellStyle name="normální 2 2" xfId="52"/>
    <cellStyle name="Normální 3" xfId="31"/>
    <cellStyle name="Normální 5 2" xfId="32"/>
    <cellStyle name="Normální 5 2 2" xfId="53"/>
    <cellStyle name="normální_01 Sumář požad. odborů+návrh EO II. z 09-09-2009" xfId="33"/>
    <cellStyle name="normální_05. Návrh rozpočtu 2009 - rozpis příjmů 2" xfId="55"/>
    <cellStyle name="normální_Rozpis výdajů 03 bez PO" xfId="34"/>
    <cellStyle name="normální_Rozpis výdajů 03 bez PO 2" xfId="51"/>
    <cellStyle name="normální_Rozpis výdajů 03 bez PO_07  Návrh rozpočtu 2010 - výdaje peněžních fondů" xfId="35"/>
    <cellStyle name="normální_Rozpočet 2005 (ZK)" xfId="36"/>
    <cellStyle name="Poznámka" xfId="37" builtinId="10" customBuiltin="1"/>
    <cellStyle name="Propojená buňka" xfId="38" builtinId="24" customBuiltin="1"/>
    <cellStyle name="Správně" xfId="39" builtinId="26" customBuiltin="1"/>
    <cellStyle name="Text upozornění" xfId="40" builtinId="11" customBuiltin="1"/>
    <cellStyle name="Vstup" xfId="41" builtinId="20" customBuiltin="1"/>
    <cellStyle name="Výpočet" xfId="42" builtinId="22" customBuiltin="1"/>
    <cellStyle name="Výstup" xfId="43" builtinId="21" customBuiltin="1"/>
    <cellStyle name="Vysvětlující text" xfId="44" builtinId="53" customBuiltin="1"/>
    <cellStyle name="Zvýraznění 1" xfId="45" builtinId="29" customBuiltin="1"/>
    <cellStyle name="Zvýraznění 2" xfId="46" builtinId="33" customBuiltin="1"/>
    <cellStyle name="Zvýraznění 3" xfId="47" builtinId="37" customBuiltin="1"/>
    <cellStyle name="Zvýraznění 4" xfId="48" builtinId="41" customBuiltin="1"/>
    <cellStyle name="Zvýraznění 5" xfId="49" builtinId="45" customBuiltin="1"/>
    <cellStyle name="Zvýraznění 6" xfId="50" builtinId="49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99FF99"/>
      <color rgb="FFFFCCCC"/>
      <color rgb="FFCCECFF"/>
      <color rgb="FFFF99FF"/>
      <color rgb="FF66FF66"/>
      <color rgb="FFFF9933"/>
      <color rgb="FFFF0066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/>
  </sheetViews>
  <sheetFormatPr defaultRowHeight="12.75" x14ac:dyDescent="0.2"/>
  <sheetData>
    <row r="1" spans="1:10" ht="15" x14ac:dyDescent="0.2">
      <c r="J1" s="873"/>
    </row>
    <row r="2" spans="1:10" ht="15" x14ac:dyDescent="0.2">
      <c r="J2" s="873"/>
    </row>
    <row r="3" spans="1:10" ht="45" x14ac:dyDescent="0.6">
      <c r="A3" s="875" t="s">
        <v>141</v>
      </c>
      <c r="B3" s="875"/>
      <c r="C3" s="875"/>
      <c r="D3" s="875"/>
      <c r="E3" s="875"/>
      <c r="F3" s="875"/>
      <c r="G3" s="875"/>
      <c r="H3" s="875"/>
      <c r="I3" s="875"/>
      <c r="J3" s="875"/>
    </row>
    <row r="4" spans="1:10" x14ac:dyDescent="0.2">
      <c r="B4" s="164"/>
    </row>
    <row r="5" spans="1:10" x14ac:dyDescent="0.2">
      <c r="B5" s="164"/>
    </row>
    <row r="6" spans="1:10" x14ac:dyDescent="0.2">
      <c r="B6" s="165"/>
    </row>
    <row r="7" spans="1:10" x14ac:dyDescent="0.2">
      <c r="B7" s="165"/>
    </row>
    <row r="8" spans="1:10" x14ac:dyDescent="0.2">
      <c r="B8" s="165"/>
    </row>
    <row r="9" spans="1:10" ht="15.75" x14ac:dyDescent="0.25">
      <c r="B9" s="165"/>
      <c r="D9" s="47"/>
      <c r="E9" s="6"/>
      <c r="F9" s="6"/>
      <c r="G9" s="6"/>
    </row>
    <row r="10" spans="1:10" x14ac:dyDescent="0.2">
      <c r="B10" s="165"/>
    </row>
    <row r="11" spans="1:10" x14ac:dyDescent="0.2">
      <c r="B11" s="165"/>
    </row>
    <row r="12" spans="1:10" x14ac:dyDescent="0.2">
      <c r="B12" s="164"/>
    </row>
    <row r="13" spans="1:10" ht="25.5" x14ac:dyDescent="0.35">
      <c r="B13" s="166"/>
    </row>
    <row r="14" spans="1:10" ht="27.75" x14ac:dyDescent="0.4">
      <c r="A14" s="876" t="s">
        <v>345</v>
      </c>
      <c r="B14" s="876"/>
      <c r="C14" s="876"/>
      <c r="D14" s="876"/>
      <c r="E14" s="876"/>
      <c r="F14" s="876"/>
      <c r="G14" s="876"/>
      <c r="H14" s="876"/>
      <c r="I14" s="876"/>
      <c r="J14" s="876"/>
    </row>
    <row r="15" spans="1:10" ht="27.75" x14ac:dyDescent="0.4">
      <c r="A15" s="876" t="s">
        <v>460</v>
      </c>
      <c r="B15" s="876"/>
      <c r="C15" s="876"/>
      <c r="D15" s="876"/>
      <c r="E15" s="876"/>
      <c r="F15" s="876"/>
      <c r="G15" s="876"/>
      <c r="H15" s="876"/>
      <c r="I15" s="876"/>
      <c r="J15" s="876"/>
    </row>
    <row r="16" spans="1:10" ht="20.25" x14ac:dyDescent="0.3">
      <c r="B16" s="168"/>
    </row>
    <row r="17" spans="1:10" x14ac:dyDescent="0.2">
      <c r="B17" s="164"/>
    </row>
    <row r="18" spans="1:10" ht="27.75" x14ac:dyDescent="0.4">
      <c r="B18" s="167"/>
    </row>
    <row r="19" spans="1:10" ht="27.75" x14ac:dyDescent="0.4">
      <c r="B19" s="167"/>
    </row>
    <row r="20" spans="1:10" ht="27.75" x14ac:dyDescent="0.4">
      <c r="B20" s="167"/>
    </row>
    <row r="21" spans="1:10" ht="27.75" x14ac:dyDescent="0.4">
      <c r="B21" s="167"/>
    </row>
    <row r="22" spans="1:10" ht="27.75" x14ac:dyDescent="0.4">
      <c r="B22" s="167"/>
    </row>
    <row r="23" spans="1:10" ht="18" x14ac:dyDescent="0.25">
      <c r="A23" s="877" t="s">
        <v>142</v>
      </c>
      <c r="B23" s="877"/>
      <c r="C23" s="877"/>
      <c r="D23" s="877"/>
      <c r="E23" s="877"/>
      <c r="F23" s="877"/>
      <c r="G23" s="877"/>
      <c r="H23" s="877"/>
      <c r="I23" s="877"/>
      <c r="J23" s="877"/>
    </row>
    <row r="24" spans="1:10" x14ac:dyDescent="0.2">
      <c r="B24" s="165"/>
    </row>
    <row r="25" spans="1:10" x14ac:dyDescent="0.2">
      <c r="B25" s="165"/>
    </row>
    <row r="26" spans="1:10" x14ac:dyDescent="0.2">
      <c r="B26" s="165"/>
    </row>
    <row r="27" spans="1:10" x14ac:dyDescent="0.2">
      <c r="B27" s="165"/>
    </row>
    <row r="28" spans="1:10" x14ac:dyDescent="0.2">
      <c r="B28" s="165"/>
    </row>
    <row r="29" spans="1:10" x14ac:dyDescent="0.2">
      <c r="B29" s="165"/>
    </row>
    <row r="30" spans="1:10" x14ac:dyDescent="0.2">
      <c r="B30" s="165"/>
    </row>
    <row r="31" spans="1:10" x14ac:dyDescent="0.2">
      <c r="B31" s="165"/>
    </row>
    <row r="32" spans="1:10" x14ac:dyDescent="0.2">
      <c r="B32" s="165"/>
    </row>
    <row r="33" spans="1:10" x14ac:dyDescent="0.2">
      <c r="B33" s="165"/>
    </row>
    <row r="34" spans="1:10" x14ac:dyDescent="0.2">
      <c r="B34" s="165"/>
    </row>
    <row r="35" spans="1:10" x14ac:dyDescent="0.2">
      <c r="B35" s="165"/>
    </row>
    <row r="36" spans="1:10" x14ac:dyDescent="0.2">
      <c r="B36" s="165"/>
    </row>
    <row r="37" spans="1:10" x14ac:dyDescent="0.2">
      <c r="B37" s="165"/>
    </row>
    <row r="38" spans="1:10" x14ac:dyDescent="0.2">
      <c r="B38" s="165"/>
    </row>
    <row r="39" spans="1:10" x14ac:dyDescent="0.2">
      <c r="B39" s="165"/>
    </row>
    <row r="40" spans="1:10" x14ac:dyDescent="0.2">
      <c r="B40" s="165"/>
    </row>
    <row r="41" spans="1:10" x14ac:dyDescent="0.2">
      <c r="B41" s="165"/>
    </row>
    <row r="42" spans="1:10" ht="15" x14ac:dyDescent="0.25">
      <c r="A42" s="874" t="s">
        <v>461</v>
      </c>
      <c r="B42" s="874"/>
      <c r="C42" s="874"/>
      <c r="D42" s="874"/>
      <c r="E42" s="874"/>
      <c r="F42" s="874"/>
      <c r="G42" s="874"/>
      <c r="H42" s="874"/>
      <c r="I42" s="874"/>
      <c r="J42" s="874"/>
    </row>
    <row r="43" spans="1:10" ht="15.75" x14ac:dyDescent="0.25">
      <c r="B43" s="169"/>
    </row>
    <row r="44" spans="1:10" x14ac:dyDescent="0.2">
      <c r="B44" s="164"/>
    </row>
  </sheetData>
  <mergeCells count="5">
    <mergeCell ref="A42:J42"/>
    <mergeCell ref="A3:J3"/>
    <mergeCell ref="A14:J14"/>
    <mergeCell ref="A15:J15"/>
    <mergeCell ref="A23:J23"/>
  </mergeCells>
  <phoneticPr fontId="24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149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4" style="1" customWidth="1"/>
    <col min="2" max="2" width="25.7109375" customWidth="1"/>
    <col min="3" max="3" width="4.28515625" style="2" customWidth="1"/>
    <col min="4" max="4" width="18.5703125" customWidth="1"/>
    <col min="5" max="5" width="13" style="291" customWidth="1"/>
    <col min="6" max="6" width="11.85546875" style="291" customWidth="1"/>
    <col min="7" max="9" width="10.28515625" customWidth="1"/>
    <col min="10" max="10" width="9.140625" style="6"/>
  </cols>
  <sheetData>
    <row r="1" spans="1:10" ht="18" x14ac:dyDescent="0.25">
      <c r="A1" s="878" t="s">
        <v>462</v>
      </c>
      <c r="B1" s="878"/>
      <c r="C1" s="878"/>
      <c r="D1" s="878"/>
      <c r="E1" s="878"/>
      <c r="F1" s="878"/>
      <c r="G1" s="878"/>
      <c r="H1" s="878"/>
      <c r="I1" s="878"/>
    </row>
    <row r="2" spans="1:10" ht="15" customHeight="1" x14ac:dyDescent="0.25">
      <c r="E2" s="442"/>
      <c r="F2" s="442"/>
      <c r="G2" s="3"/>
      <c r="H2" s="3"/>
      <c r="I2" s="3"/>
    </row>
    <row r="3" spans="1:10" ht="15" customHeight="1" x14ac:dyDescent="0.25">
      <c r="A3" s="879" t="s">
        <v>463</v>
      </c>
      <c r="B3" s="879"/>
      <c r="C3" s="879"/>
      <c r="D3" s="879"/>
      <c r="E3" s="879"/>
      <c r="F3" s="879"/>
      <c r="G3" s="879"/>
      <c r="H3" s="879"/>
      <c r="I3" s="879"/>
    </row>
    <row r="4" spans="1:10" ht="15" customHeight="1" x14ac:dyDescent="0.25">
      <c r="E4" s="443"/>
      <c r="F4" s="443"/>
      <c r="G4" s="4"/>
      <c r="H4" s="4"/>
      <c r="I4" s="4"/>
    </row>
    <row r="5" spans="1:10" ht="15" customHeight="1" x14ac:dyDescent="0.25">
      <c r="A5" s="879" t="s">
        <v>0</v>
      </c>
      <c r="B5" s="879"/>
      <c r="C5" s="879"/>
      <c r="D5" s="879"/>
      <c r="E5" s="879"/>
      <c r="F5" s="879"/>
      <c r="G5" s="879"/>
      <c r="H5" s="879"/>
      <c r="I5" s="879"/>
    </row>
    <row r="6" spans="1:10" ht="15" customHeight="1" x14ac:dyDescent="0.25">
      <c r="E6" s="442"/>
      <c r="G6" s="3"/>
      <c r="H6" s="3"/>
      <c r="I6" s="3"/>
    </row>
    <row r="7" spans="1:10" ht="15" customHeight="1" x14ac:dyDescent="0.25">
      <c r="A7" s="880" t="s">
        <v>1</v>
      </c>
      <c r="B7" s="880"/>
      <c r="C7" s="880"/>
      <c r="D7" s="880"/>
      <c r="E7" s="880"/>
      <c r="F7" s="880"/>
      <c r="G7" s="880"/>
      <c r="H7" s="880"/>
      <c r="I7" s="880"/>
    </row>
    <row r="8" spans="1:10" ht="15" customHeight="1" x14ac:dyDescent="0.25">
      <c r="A8" s="5"/>
      <c r="B8" s="6"/>
      <c r="C8" s="7"/>
      <c r="D8" s="6"/>
      <c r="E8" s="444"/>
      <c r="F8" s="444"/>
      <c r="G8" s="8"/>
      <c r="H8" s="8"/>
      <c r="I8" s="8"/>
    </row>
    <row r="9" spans="1:10" ht="15" customHeight="1" thickBot="1" x14ac:dyDescent="0.3">
      <c r="E9" s="442"/>
      <c r="G9" s="3"/>
      <c r="H9" s="3"/>
      <c r="I9" s="9" t="s">
        <v>2</v>
      </c>
    </row>
    <row r="10" spans="1:10" ht="15" customHeight="1" thickBot="1" x14ac:dyDescent="0.25">
      <c r="A10" s="10" t="s">
        <v>3</v>
      </c>
      <c r="B10" s="11"/>
      <c r="C10" s="12"/>
      <c r="D10" s="147"/>
      <c r="E10" s="831" t="s">
        <v>464</v>
      </c>
      <c r="F10" s="746" t="s">
        <v>346</v>
      </c>
      <c r="G10" s="510" t="s">
        <v>347</v>
      </c>
      <c r="H10" s="510" t="s">
        <v>364</v>
      </c>
      <c r="I10" s="511" t="s">
        <v>465</v>
      </c>
    </row>
    <row r="11" spans="1:10" ht="15" customHeight="1" x14ac:dyDescent="0.2">
      <c r="A11" s="13" t="s">
        <v>4</v>
      </c>
      <c r="B11" s="14"/>
      <c r="C11" s="15"/>
      <c r="D11" s="148"/>
      <c r="E11" s="154">
        <v>3200600</v>
      </c>
      <c r="F11" s="311">
        <v>3360900</v>
      </c>
      <c r="G11" s="16">
        <v>3461700</v>
      </c>
      <c r="H11" s="16">
        <v>3565524</v>
      </c>
      <c r="I11" s="17">
        <v>3672462.72</v>
      </c>
    </row>
    <row r="12" spans="1:10" ht="15" customHeight="1" x14ac:dyDescent="0.2">
      <c r="A12" s="18" t="s">
        <v>5</v>
      </c>
      <c r="B12" s="19"/>
      <c r="C12" s="20"/>
      <c r="D12" s="149"/>
      <c r="E12" s="153">
        <v>79654.460000000006</v>
      </c>
      <c r="F12" s="312">
        <v>85237.790000000008</v>
      </c>
      <c r="G12" s="21">
        <v>90715.790000000008</v>
      </c>
      <c r="H12" s="21">
        <v>90715.790000000008</v>
      </c>
      <c r="I12" s="22">
        <v>90715.790000000008</v>
      </c>
    </row>
    <row r="13" spans="1:10" ht="15" customHeight="1" x14ac:dyDescent="0.2">
      <c r="A13" s="23" t="s">
        <v>6</v>
      </c>
      <c r="B13" s="24"/>
      <c r="C13" s="25"/>
      <c r="D13" s="150"/>
      <c r="E13" s="153">
        <v>0</v>
      </c>
      <c r="F13" s="312">
        <v>0</v>
      </c>
      <c r="G13" s="21">
        <v>0</v>
      </c>
      <c r="H13" s="21">
        <v>0</v>
      </c>
      <c r="I13" s="22">
        <v>0</v>
      </c>
    </row>
    <row r="14" spans="1:10" ht="15" customHeight="1" x14ac:dyDescent="0.2">
      <c r="A14" s="18" t="s">
        <v>7</v>
      </c>
      <c r="B14" s="19"/>
      <c r="C14" s="20"/>
      <c r="D14" s="149"/>
      <c r="E14" s="154">
        <v>104067.2</v>
      </c>
      <c r="F14" s="313">
        <v>108970.56</v>
      </c>
      <c r="G14" s="26">
        <v>113069.088</v>
      </c>
      <c r="H14" s="26">
        <v>117372.54240000001</v>
      </c>
      <c r="I14" s="27">
        <v>121891.16952000001</v>
      </c>
    </row>
    <row r="15" spans="1:10" s="33" customFormat="1" ht="15" customHeight="1" x14ac:dyDescent="0.2">
      <c r="A15" s="28" t="s">
        <v>8</v>
      </c>
      <c r="B15" s="29"/>
      <c r="C15" s="30"/>
      <c r="D15" s="151"/>
      <c r="E15" s="155">
        <f>SUM(E11:E14)</f>
        <v>3384321.66</v>
      </c>
      <c r="F15" s="152">
        <f>SUM(F11:F14)</f>
        <v>3555108.35</v>
      </c>
      <c r="G15" s="31">
        <f>SUM(G11:G14)</f>
        <v>3665484.878</v>
      </c>
      <c r="H15" s="31">
        <f>SUM(H11:H14)</f>
        <v>3773612.3324000002</v>
      </c>
      <c r="I15" s="32">
        <f>SUM(I11:I14)</f>
        <v>3885069.6795200002</v>
      </c>
      <c r="J15" s="533"/>
    </row>
    <row r="16" spans="1:10" ht="15" customHeight="1" x14ac:dyDescent="0.25">
      <c r="E16" s="442"/>
      <c r="G16" s="3"/>
      <c r="H16" s="3"/>
      <c r="I16" s="3"/>
    </row>
    <row r="17" spans="1:12" ht="15" customHeight="1" x14ac:dyDescent="0.25">
      <c r="A17" s="888" t="s">
        <v>9</v>
      </c>
      <c r="B17" s="888"/>
      <c r="C17" s="888"/>
      <c r="D17" s="888"/>
      <c r="E17" s="888"/>
      <c r="F17" s="888"/>
      <c r="G17" s="888"/>
      <c r="H17" s="888"/>
      <c r="I17" s="888"/>
    </row>
    <row r="18" spans="1:12" ht="15" customHeight="1" x14ac:dyDescent="0.2">
      <c r="E18" s="445"/>
      <c r="F18" s="445"/>
      <c r="G18" s="34"/>
      <c r="H18" s="34"/>
      <c r="I18" s="34"/>
    </row>
    <row r="19" spans="1:12" ht="13.5" thickBot="1" x14ac:dyDescent="0.25">
      <c r="I19" s="9" t="s">
        <v>2</v>
      </c>
      <c r="L19" s="6"/>
    </row>
    <row r="20" spans="1:12" s="35" customFormat="1" ht="13.5" thickBot="1" x14ac:dyDescent="0.25">
      <c r="A20" s="472" t="s">
        <v>10</v>
      </c>
      <c r="B20" s="473" t="s">
        <v>11</v>
      </c>
      <c r="C20" s="474" t="s">
        <v>12</v>
      </c>
      <c r="D20" s="587" t="s">
        <v>13</v>
      </c>
      <c r="E20" s="831" t="s">
        <v>464</v>
      </c>
      <c r="F20" s="747" t="s">
        <v>346</v>
      </c>
      <c r="G20" s="475" t="s">
        <v>347</v>
      </c>
      <c r="H20" s="475" t="s">
        <v>364</v>
      </c>
      <c r="I20" s="476" t="s">
        <v>465</v>
      </c>
      <c r="J20" s="534"/>
    </row>
    <row r="21" spans="1:12" s="33" customFormat="1" x14ac:dyDescent="0.2">
      <c r="A21" s="884" t="s">
        <v>14</v>
      </c>
      <c r="B21" s="465" t="s">
        <v>15</v>
      </c>
      <c r="C21" s="466" t="s">
        <v>16</v>
      </c>
      <c r="D21" s="467" t="s">
        <v>16</v>
      </c>
      <c r="E21" s="468">
        <f>SUM(E22:E28)</f>
        <v>68662.81</v>
      </c>
      <c r="F21" s="469">
        <f>SUM(F22:F28)</f>
        <v>54136.89</v>
      </c>
      <c r="G21" s="470">
        <f>SUM(G22:G28)</f>
        <v>54695.308000000005</v>
      </c>
      <c r="H21" s="470">
        <f>SUM(H22:H28)</f>
        <v>53795.308000000005</v>
      </c>
      <c r="I21" s="471">
        <f>SUM(I22:I28)</f>
        <v>54495.308000000005</v>
      </c>
      <c r="J21" s="533"/>
    </row>
    <row r="22" spans="1:12" x14ac:dyDescent="0.2">
      <c r="A22" s="884"/>
      <c r="B22" s="881" t="s">
        <v>17</v>
      </c>
      <c r="C22" s="38">
        <v>910</v>
      </c>
      <c r="D22" s="157" t="s">
        <v>18</v>
      </c>
      <c r="E22" s="161">
        <v>5700</v>
      </c>
      <c r="F22" s="314">
        <v>5750</v>
      </c>
      <c r="G22" s="39">
        <v>5700</v>
      </c>
      <c r="H22" s="39">
        <v>5700</v>
      </c>
      <c r="I22" s="386">
        <v>5700</v>
      </c>
    </row>
    <row r="23" spans="1:12" x14ac:dyDescent="0.2">
      <c r="A23" s="884"/>
      <c r="B23" s="882"/>
      <c r="C23" s="40">
        <v>914</v>
      </c>
      <c r="D23" s="158" t="s">
        <v>19</v>
      </c>
      <c r="E23" s="161">
        <v>16512.810000000001</v>
      </c>
      <c r="F23" s="314">
        <v>16186.890000000003</v>
      </c>
      <c r="G23" s="39">
        <v>16245.308000000001</v>
      </c>
      <c r="H23" s="39">
        <v>15995.308000000001</v>
      </c>
      <c r="I23" s="386">
        <v>16695.308000000001</v>
      </c>
    </row>
    <row r="24" spans="1:12" x14ac:dyDescent="0.2">
      <c r="A24" s="884"/>
      <c r="B24" s="882"/>
      <c r="C24" s="40">
        <v>917</v>
      </c>
      <c r="D24" s="158" t="s">
        <v>147</v>
      </c>
      <c r="E24" s="161">
        <v>12750</v>
      </c>
      <c r="F24" s="314">
        <v>12700</v>
      </c>
      <c r="G24" s="39">
        <v>13250</v>
      </c>
      <c r="H24" s="39">
        <v>12600</v>
      </c>
      <c r="I24" s="386">
        <v>12600</v>
      </c>
    </row>
    <row r="25" spans="1:12" x14ac:dyDescent="0.2">
      <c r="A25" s="884"/>
      <c r="B25" s="882"/>
      <c r="C25" s="40">
        <v>920</v>
      </c>
      <c r="D25" s="158" t="s">
        <v>20</v>
      </c>
      <c r="E25" s="161">
        <v>13700</v>
      </c>
      <c r="F25" s="314">
        <v>0</v>
      </c>
      <c r="G25" s="39">
        <v>0</v>
      </c>
      <c r="H25" s="39">
        <v>0</v>
      </c>
      <c r="I25" s="386">
        <v>0</v>
      </c>
    </row>
    <row r="26" spans="1:12" x14ac:dyDescent="0.2">
      <c r="A26" s="884"/>
      <c r="B26" s="882"/>
      <c r="C26" s="40">
        <v>923</v>
      </c>
      <c r="D26" s="158" t="s">
        <v>240</v>
      </c>
      <c r="E26" s="161">
        <v>0</v>
      </c>
      <c r="F26" s="314">
        <v>0</v>
      </c>
      <c r="G26" s="377" t="s">
        <v>16</v>
      </c>
      <c r="H26" s="377" t="s">
        <v>16</v>
      </c>
      <c r="I26" s="387" t="s">
        <v>16</v>
      </c>
    </row>
    <row r="27" spans="1:12" x14ac:dyDescent="0.2">
      <c r="A27" s="516"/>
      <c r="B27" s="882"/>
      <c r="C27" s="40">
        <v>926</v>
      </c>
      <c r="D27" s="158" t="s">
        <v>151</v>
      </c>
      <c r="E27" s="161">
        <v>15000</v>
      </c>
      <c r="F27" s="314">
        <v>14500</v>
      </c>
      <c r="G27" s="39">
        <v>14500</v>
      </c>
      <c r="H27" s="39">
        <v>14500</v>
      </c>
      <c r="I27" s="386">
        <v>14500</v>
      </c>
    </row>
    <row r="28" spans="1:12" x14ac:dyDescent="0.2">
      <c r="A28" s="516"/>
      <c r="B28" s="883"/>
      <c r="C28" s="40">
        <v>931</v>
      </c>
      <c r="D28" s="158" t="s">
        <v>205</v>
      </c>
      <c r="E28" s="161">
        <v>5000</v>
      </c>
      <c r="F28" s="314">
        <v>5000</v>
      </c>
      <c r="G28" s="39">
        <v>5000</v>
      </c>
      <c r="H28" s="39">
        <v>5000</v>
      </c>
      <c r="I28" s="386">
        <v>5000</v>
      </c>
    </row>
    <row r="29" spans="1:12" s="33" customFormat="1" x14ac:dyDescent="0.2">
      <c r="A29" s="885" t="s">
        <v>21</v>
      </c>
      <c r="B29" s="36" t="s">
        <v>22</v>
      </c>
      <c r="C29" s="37" t="s">
        <v>16</v>
      </c>
      <c r="D29" s="156" t="s">
        <v>16</v>
      </c>
      <c r="E29" s="162">
        <f>SUM(E30:E34)</f>
        <v>59491</v>
      </c>
      <c r="F29" s="378">
        <f>SUM(F30:F34)</f>
        <v>57788.5</v>
      </c>
      <c r="G29" s="379">
        <f>SUM(G30:G34)</f>
        <v>57496.5</v>
      </c>
      <c r="H29" s="379">
        <f>SUM(H30:H34)</f>
        <v>57496.5</v>
      </c>
      <c r="I29" s="380">
        <f>SUM(I30:I34)</f>
        <v>57696.5</v>
      </c>
      <c r="J29" s="533"/>
    </row>
    <row r="30" spans="1:12" x14ac:dyDescent="0.2">
      <c r="A30" s="886"/>
      <c r="B30" s="881" t="s">
        <v>22</v>
      </c>
      <c r="C30" s="40">
        <v>914</v>
      </c>
      <c r="D30" s="158" t="s">
        <v>19</v>
      </c>
      <c r="E30" s="161">
        <v>5040.5</v>
      </c>
      <c r="F30" s="314">
        <v>7000.5</v>
      </c>
      <c r="G30" s="39">
        <v>6600.5</v>
      </c>
      <c r="H30" s="39">
        <v>6600.5</v>
      </c>
      <c r="I30" s="386">
        <v>6800.5</v>
      </c>
    </row>
    <row r="31" spans="1:12" x14ac:dyDescent="0.2">
      <c r="A31" s="886"/>
      <c r="B31" s="882"/>
      <c r="C31" s="40">
        <v>917</v>
      </c>
      <c r="D31" s="158" t="s">
        <v>147</v>
      </c>
      <c r="E31" s="161">
        <v>10993</v>
      </c>
      <c r="F31" s="314">
        <v>11183</v>
      </c>
      <c r="G31" s="39">
        <v>18996</v>
      </c>
      <c r="H31" s="39">
        <v>18996</v>
      </c>
      <c r="I31" s="386">
        <v>18996</v>
      </c>
    </row>
    <row r="32" spans="1:12" x14ac:dyDescent="0.2">
      <c r="A32" s="886"/>
      <c r="B32" s="882"/>
      <c r="C32" s="40">
        <v>920</v>
      </c>
      <c r="D32" s="158" t="s">
        <v>20</v>
      </c>
      <c r="E32" s="161">
        <v>0</v>
      </c>
      <c r="F32" s="314">
        <v>0</v>
      </c>
      <c r="G32" s="39">
        <v>0</v>
      </c>
      <c r="H32" s="39">
        <v>0</v>
      </c>
      <c r="I32" s="386">
        <v>0</v>
      </c>
    </row>
    <row r="33" spans="1:10" x14ac:dyDescent="0.2">
      <c r="A33" s="886"/>
      <c r="B33" s="882"/>
      <c r="C33" s="40">
        <v>923</v>
      </c>
      <c r="D33" s="158" t="s">
        <v>240</v>
      </c>
      <c r="E33" s="161">
        <v>8257.5</v>
      </c>
      <c r="F33" s="314">
        <v>7705</v>
      </c>
      <c r="G33" s="377" t="s">
        <v>16</v>
      </c>
      <c r="H33" s="377" t="s">
        <v>16</v>
      </c>
      <c r="I33" s="387" t="s">
        <v>16</v>
      </c>
    </row>
    <row r="34" spans="1:10" x14ac:dyDescent="0.2">
      <c r="A34" s="388"/>
      <c r="B34" s="883"/>
      <c r="C34" s="40">
        <v>926</v>
      </c>
      <c r="D34" s="158" t="s">
        <v>151</v>
      </c>
      <c r="E34" s="161">
        <v>35200</v>
      </c>
      <c r="F34" s="314">
        <v>31900</v>
      </c>
      <c r="G34" s="39">
        <v>31900</v>
      </c>
      <c r="H34" s="39">
        <v>31900</v>
      </c>
      <c r="I34" s="386">
        <v>31900</v>
      </c>
    </row>
    <row r="35" spans="1:10" s="33" customFormat="1" x14ac:dyDescent="0.2">
      <c r="A35" s="885" t="s">
        <v>23</v>
      </c>
      <c r="B35" s="36" t="s">
        <v>24</v>
      </c>
      <c r="C35" s="37" t="s">
        <v>16</v>
      </c>
      <c r="D35" s="156" t="s">
        <v>16</v>
      </c>
      <c r="E35" s="162">
        <f>SUM(E36:E39)</f>
        <v>182915</v>
      </c>
      <c r="F35" s="160">
        <f>SUM(F36:F39)</f>
        <v>176315</v>
      </c>
      <c r="G35" s="41">
        <f>SUM(G36:G39)</f>
        <v>286883</v>
      </c>
      <c r="H35" s="41">
        <f>SUM(H36:H39)</f>
        <v>270561.24</v>
      </c>
      <c r="I35" s="389">
        <f>SUM(I36:I39)</f>
        <v>280130.62719999999</v>
      </c>
      <c r="J35" s="533"/>
    </row>
    <row r="36" spans="1:10" x14ac:dyDescent="0.2">
      <c r="A36" s="886"/>
      <c r="B36" s="881" t="s">
        <v>25</v>
      </c>
      <c r="C36" s="40">
        <v>914</v>
      </c>
      <c r="D36" s="158" t="s">
        <v>19</v>
      </c>
      <c r="E36" s="161">
        <v>11540</v>
      </c>
      <c r="F36" s="314">
        <v>11540</v>
      </c>
      <c r="G36" s="39">
        <v>11540</v>
      </c>
      <c r="H36" s="39">
        <v>11540</v>
      </c>
      <c r="I36" s="386">
        <v>11540</v>
      </c>
    </row>
    <row r="37" spans="1:10" x14ac:dyDescent="0.2">
      <c r="A37" s="886"/>
      <c r="B37" s="882"/>
      <c r="C37" s="40">
        <v>919</v>
      </c>
      <c r="D37" s="158" t="s">
        <v>221</v>
      </c>
      <c r="E37" s="161">
        <v>60500</v>
      </c>
      <c r="F37" s="314">
        <v>53600</v>
      </c>
      <c r="G37" s="39">
        <v>59608</v>
      </c>
      <c r="H37" s="39">
        <v>60646.239999999998</v>
      </c>
      <c r="I37" s="386">
        <v>61715.627200000003</v>
      </c>
    </row>
    <row r="38" spans="1:10" x14ac:dyDescent="0.2">
      <c r="A38" s="886"/>
      <c r="B38" s="882"/>
      <c r="C38" s="40">
        <v>923</v>
      </c>
      <c r="D38" s="158" t="s">
        <v>240</v>
      </c>
      <c r="E38" s="161">
        <v>0</v>
      </c>
      <c r="F38" s="314">
        <v>0</v>
      </c>
      <c r="G38" s="377" t="s">
        <v>16</v>
      </c>
      <c r="H38" s="377" t="s">
        <v>16</v>
      </c>
      <c r="I38" s="387" t="s">
        <v>16</v>
      </c>
    </row>
    <row r="39" spans="1:10" x14ac:dyDescent="0.2">
      <c r="A39" s="887"/>
      <c r="B39" s="883"/>
      <c r="C39" s="40">
        <v>924</v>
      </c>
      <c r="D39" s="158" t="s">
        <v>26</v>
      </c>
      <c r="E39" s="161">
        <v>110875</v>
      </c>
      <c r="F39" s="314">
        <v>111175</v>
      </c>
      <c r="G39" s="39">
        <v>215735</v>
      </c>
      <c r="H39" s="39">
        <v>198375</v>
      </c>
      <c r="I39" s="386">
        <v>206875</v>
      </c>
    </row>
    <row r="40" spans="1:10" s="33" customFormat="1" x14ac:dyDescent="0.2">
      <c r="A40" s="885" t="s">
        <v>27</v>
      </c>
      <c r="B40" s="36" t="s">
        <v>28</v>
      </c>
      <c r="C40" s="37" t="s">
        <v>16</v>
      </c>
      <c r="D40" s="156" t="s">
        <v>16</v>
      </c>
      <c r="E40" s="162">
        <f>SUM(E41:E47)</f>
        <v>364622</v>
      </c>
      <c r="F40" s="160">
        <f>SUM(F41:F47)</f>
        <v>382531.69999999995</v>
      </c>
      <c r="G40" s="41">
        <f>SUM(G41:G47)</f>
        <v>376813.77499999997</v>
      </c>
      <c r="H40" s="41">
        <f>SUM(H41:H47)</f>
        <v>379899.61274999997</v>
      </c>
      <c r="I40" s="389">
        <f>SUM(I41:I47)</f>
        <v>383815.30887749995</v>
      </c>
      <c r="J40" s="533"/>
    </row>
    <row r="41" spans="1:10" s="410" customFormat="1" x14ac:dyDescent="0.2">
      <c r="A41" s="886"/>
      <c r="B41" s="881" t="s">
        <v>29</v>
      </c>
      <c r="C41" s="422">
        <v>912</v>
      </c>
      <c r="D41" s="423" t="s">
        <v>344</v>
      </c>
      <c r="E41" s="161">
        <v>9240</v>
      </c>
      <c r="F41" s="314">
        <v>4300</v>
      </c>
      <c r="G41" s="39">
        <v>4600</v>
      </c>
      <c r="H41" s="39">
        <v>4800</v>
      </c>
      <c r="I41" s="386">
        <v>5200</v>
      </c>
      <c r="J41" s="535"/>
    </row>
    <row r="42" spans="1:10" x14ac:dyDescent="0.2">
      <c r="A42" s="886"/>
      <c r="B42" s="882"/>
      <c r="C42" s="38">
        <v>913</v>
      </c>
      <c r="D42" s="157" t="s">
        <v>30</v>
      </c>
      <c r="E42" s="161">
        <v>281550</v>
      </c>
      <c r="F42" s="314">
        <v>295627.49999999994</v>
      </c>
      <c r="G42" s="39">
        <v>298583.77499999997</v>
      </c>
      <c r="H42" s="39">
        <v>301569.61274999997</v>
      </c>
      <c r="I42" s="386">
        <v>304585.30887749995</v>
      </c>
    </row>
    <row r="43" spans="1:10" x14ac:dyDescent="0.2">
      <c r="A43" s="886"/>
      <c r="B43" s="882"/>
      <c r="C43" s="40">
        <v>914</v>
      </c>
      <c r="D43" s="158" t="s">
        <v>19</v>
      </c>
      <c r="E43" s="161">
        <v>14950</v>
      </c>
      <c r="F43" s="314">
        <v>7590</v>
      </c>
      <c r="G43" s="39">
        <v>5390</v>
      </c>
      <c r="H43" s="39">
        <v>5390</v>
      </c>
      <c r="I43" s="386">
        <v>5890</v>
      </c>
    </row>
    <row r="44" spans="1:10" x14ac:dyDescent="0.2">
      <c r="A44" s="886"/>
      <c r="B44" s="882"/>
      <c r="C44" s="40">
        <v>917</v>
      </c>
      <c r="D44" s="158" t="s">
        <v>147</v>
      </c>
      <c r="E44" s="161">
        <v>11660</v>
      </c>
      <c r="F44" s="314">
        <v>14260</v>
      </c>
      <c r="G44" s="39">
        <v>14260</v>
      </c>
      <c r="H44" s="39">
        <v>14160</v>
      </c>
      <c r="I44" s="386">
        <v>14160</v>
      </c>
    </row>
    <row r="45" spans="1:10" x14ac:dyDescent="0.2">
      <c r="A45" s="886"/>
      <c r="B45" s="882"/>
      <c r="C45" s="40">
        <v>920</v>
      </c>
      <c r="D45" s="158" t="s">
        <v>20</v>
      </c>
      <c r="E45" s="161">
        <v>18500</v>
      </c>
      <c r="F45" s="314">
        <v>35200</v>
      </c>
      <c r="G45" s="39">
        <v>30000</v>
      </c>
      <c r="H45" s="39">
        <v>30000</v>
      </c>
      <c r="I45" s="386">
        <v>30000</v>
      </c>
    </row>
    <row r="46" spans="1:10" x14ac:dyDescent="0.2">
      <c r="A46" s="886"/>
      <c r="B46" s="882"/>
      <c r="C46" s="40">
        <v>923</v>
      </c>
      <c r="D46" s="158" t="s">
        <v>240</v>
      </c>
      <c r="E46" s="161">
        <v>4222</v>
      </c>
      <c r="F46" s="314">
        <v>1574.2</v>
      </c>
      <c r="G46" s="377" t="s">
        <v>16</v>
      </c>
      <c r="H46" s="377" t="s">
        <v>16</v>
      </c>
      <c r="I46" s="387" t="s">
        <v>16</v>
      </c>
    </row>
    <row r="47" spans="1:10" x14ac:dyDescent="0.2">
      <c r="A47" s="516"/>
      <c r="B47" s="883"/>
      <c r="C47" s="40">
        <v>926</v>
      </c>
      <c r="D47" s="158" t="s">
        <v>151</v>
      </c>
      <c r="E47" s="161">
        <v>24500</v>
      </c>
      <c r="F47" s="314">
        <v>23980</v>
      </c>
      <c r="G47" s="39">
        <v>23980</v>
      </c>
      <c r="H47" s="39">
        <v>23980</v>
      </c>
      <c r="I47" s="386">
        <v>23980</v>
      </c>
    </row>
    <row r="48" spans="1:10" s="33" customFormat="1" x14ac:dyDescent="0.2">
      <c r="A48" s="885" t="s">
        <v>31</v>
      </c>
      <c r="B48" s="36" t="s">
        <v>32</v>
      </c>
      <c r="C48" s="37" t="s">
        <v>16</v>
      </c>
      <c r="D48" s="156" t="s">
        <v>16</v>
      </c>
      <c r="E48" s="162">
        <f>SUM(E49:E55)</f>
        <v>213103.62</v>
      </c>
      <c r="F48" s="160">
        <f>SUM(F49:F55)</f>
        <v>211666.25</v>
      </c>
      <c r="G48" s="41">
        <f t="shared" ref="G48:I48" si="0">SUM(G49:G55)</f>
        <v>226784.024</v>
      </c>
      <c r="H48" s="41">
        <f t="shared" si="0"/>
        <v>231597.24472000002</v>
      </c>
      <c r="I48" s="389">
        <f t="shared" si="0"/>
        <v>236494.36206160003</v>
      </c>
      <c r="J48" s="533"/>
    </row>
    <row r="49" spans="1:10" s="410" customFormat="1" x14ac:dyDescent="0.2">
      <c r="A49" s="886"/>
      <c r="B49" s="881" t="s">
        <v>33</v>
      </c>
      <c r="C49" s="422">
        <v>912</v>
      </c>
      <c r="D49" s="423" t="s">
        <v>344</v>
      </c>
      <c r="E49" s="161">
        <v>6760</v>
      </c>
      <c r="F49" s="314">
        <v>5000</v>
      </c>
      <c r="G49" s="39">
        <v>5000</v>
      </c>
      <c r="H49" s="39">
        <v>5000</v>
      </c>
      <c r="I49" s="386">
        <v>5000</v>
      </c>
      <c r="J49" s="535"/>
    </row>
    <row r="50" spans="1:10" x14ac:dyDescent="0.2">
      <c r="A50" s="886"/>
      <c r="B50" s="882"/>
      <c r="C50" s="38">
        <v>913</v>
      </c>
      <c r="D50" s="157" t="s">
        <v>30</v>
      </c>
      <c r="E50" s="161">
        <v>137562.68</v>
      </c>
      <c r="F50" s="314">
        <v>144440.79999999999</v>
      </c>
      <c r="G50" s="39">
        <v>148774.024</v>
      </c>
      <c r="H50" s="39">
        <v>153237.24472000002</v>
      </c>
      <c r="I50" s="386">
        <v>157834.36206160003</v>
      </c>
    </row>
    <row r="51" spans="1:10" x14ac:dyDescent="0.2">
      <c r="A51" s="886"/>
      <c r="B51" s="882"/>
      <c r="C51" s="40">
        <v>914</v>
      </c>
      <c r="D51" s="158" t="s">
        <v>19</v>
      </c>
      <c r="E51" s="161">
        <v>3150</v>
      </c>
      <c r="F51" s="314">
        <v>9755</v>
      </c>
      <c r="G51" s="39">
        <v>9755</v>
      </c>
      <c r="H51" s="39">
        <v>9755</v>
      </c>
      <c r="I51" s="386">
        <v>9755</v>
      </c>
    </row>
    <row r="52" spans="1:10" x14ac:dyDescent="0.2">
      <c r="A52" s="886"/>
      <c r="B52" s="882"/>
      <c r="C52" s="40">
        <v>917</v>
      </c>
      <c r="D52" s="158" t="s">
        <v>147</v>
      </c>
      <c r="E52" s="161">
        <v>16700</v>
      </c>
      <c r="F52" s="314">
        <v>16905</v>
      </c>
      <c r="G52" s="39">
        <v>17255</v>
      </c>
      <c r="H52" s="39">
        <v>17605</v>
      </c>
      <c r="I52" s="386">
        <v>17905</v>
      </c>
    </row>
    <row r="53" spans="1:10" x14ac:dyDescent="0.2">
      <c r="A53" s="886"/>
      <c r="B53" s="882"/>
      <c r="C53" s="40">
        <v>920</v>
      </c>
      <c r="D53" s="158" t="s">
        <v>20</v>
      </c>
      <c r="E53" s="161">
        <v>43400</v>
      </c>
      <c r="F53" s="314">
        <v>32077</v>
      </c>
      <c r="G53" s="39">
        <v>45000</v>
      </c>
      <c r="H53" s="39">
        <v>45000</v>
      </c>
      <c r="I53" s="386">
        <v>45000</v>
      </c>
    </row>
    <row r="54" spans="1:10" x14ac:dyDescent="0.2">
      <c r="A54" s="886"/>
      <c r="B54" s="882"/>
      <c r="C54" s="40">
        <v>923</v>
      </c>
      <c r="D54" s="158" t="s">
        <v>240</v>
      </c>
      <c r="E54" s="161">
        <v>4530.9399999999996</v>
      </c>
      <c r="F54" s="314">
        <v>2488.4499999999998</v>
      </c>
      <c r="G54" s="377" t="s">
        <v>16</v>
      </c>
      <c r="H54" s="377" t="s">
        <v>16</v>
      </c>
      <c r="I54" s="387" t="s">
        <v>16</v>
      </c>
    </row>
    <row r="55" spans="1:10" ht="13.5" thickBot="1" x14ac:dyDescent="0.25">
      <c r="A55" s="650"/>
      <c r="B55" s="882"/>
      <c r="C55" s="664">
        <v>926</v>
      </c>
      <c r="D55" s="665" t="s">
        <v>151</v>
      </c>
      <c r="E55" s="666">
        <v>1000</v>
      </c>
      <c r="F55" s="667">
        <v>1000</v>
      </c>
      <c r="G55" s="668">
        <v>1000</v>
      </c>
      <c r="H55" s="668">
        <v>1000</v>
      </c>
      <c r="I55" s="530">
        <v>1000</v>
      </c>
    </row>
    <row r="56" spans="1:10" s="33" customFormat="1" x14ac:dyDescent="0.2">
      <c r="A56" s="890" t="s">
        <v>34</v>
      </c>
      <c r="B56" s="669" t="s">
        <v>35</v>
      </c>
      <c r="C56" s="670" t="s">
        <v>16</v>
      </c>
      <c r="D56" s="671" t="s">
        <v>16</v>
      </c>
      <c r="E56" s="672">
        <f>SUM(E57:E63)</f>
        <v>1225791.77</v>
      </c>
      <c r="F56" s="673">
        <f>SUM(F57:F63)</f>
        <v>1319621.9700000002</v>
      </c>
      <c r="G56" s="674">
        <f>SUM(G57:G63)</f>
        <v>1259343.5</v>
      </c>
      <c r="H56" s="674">
        <f>SUM(H57:H63)</f>
        <v>1276284.9100000001</v>
      </c>
      <c r="I56" s="675">
        <f>SUM(I57:I63)</f>
        <v>1298532.4141000002</v>
      </c>
      <c r="J56" s="533"/>
    </row>
    <row r="57" spans="1:10" s="410" customFormat="1" x14ac:dyDescent="0.2">
      <c r="A57" s="886"/>
      <c r="B57" s="881" t="s">
        <v>36</v>
      </c>
      <c r="C57" s="422">
        <v>912</v>
      </c>
      <c r="D57" s="423" t="s">
        <v>344</v>
      </c>
      <c r="E57" s="161">
        <v>27950</v>
      </c>
      <c r="F57" s="314">
        <v>6950</v>
      </c>
      <c r="G57" s="39">
        <v>5950</v>
      </c>
      <c r="H57" s="39">
        <v>5950</v>
      </c>
      <c r="I57" s="386">
        <v>5950</v>
      </c>
      <c r="J57" s="535"/>
    </row>
    <row r="58" spans="1:10" x14ac:dyDescent="0.2">
      <c r="A58" s="886"/>
      <c r="B58" s="882"/>
      <c r="C58" s="38">
        <v>913</v>
      </c>
      <c r="D58" s="157" t="s">
        <v>30</v>
      </c>
      <c r="E58" s="161">
        <v>309300</v>
      </c>
      <c r="F58" s="314">
        <v>324100</v>
      </c>
      <c r="G58" s="39">
        <v>327341</v>
      </c>
      <c r="H58" s="39">
        <v>330614.40999999997</v>
      </c>
      <c r="I58" s="386">
        <v>333920.55409999995</v>
      </c>
    </row>
    <row r="59" spans="1:10" x14ac:dyDescent="0.2">
      <c r="A59" s="886"/>
      <c r="B59" s="882"/>
      <c r="C59" s="40">
        <v>914</v>
      </c>
      <c r="D59" s="158" t="s">
        <v>19</v>
      </c>
      <c r="E59" s="161">
        <v>683291.77</v>
      </c>
      <c r="F59" s="314">
        <v>731990.34000000008</v>
      </c>
      <c r="G59" s="39">
        <v>748752.50000000012</v>
      </c>
      <c r="H59" s="39">
        <v>762420.50000000012</v>
      </c>
      <c r="I59" s="386">
        <v>776361.86000000022</v>
      </c>
    </row>
    <row r="60" spans="1:10" x14ac:dyDescent="0.2">
      <c r="A60" s="886"/>
      <c r="B60" s="882"/>
      <c r="C60" s="40">
        <v>917</v>
      </c>
      <c r="D60" s="158" t="s">
        <v>147</v>
      </c>
      <c r="E60" s="161">
        <v>24860</v>
      </c>
      <c r="F60" s="314">
        <v>18200</v>
      </c>
      <c r="G60" s="39">
        <v>16700</v>
      </c>
      <c r="H60" s="39">
        <v>16700</v>
      </c>
      <c r="I60" s="386">
        <v>16700</v>
      </c>
    </row>
    <row r="61" spans="1:10" x14ac:dyDescent="0.2">
      <c r="A61" s="886"/>
      <c r="B61" s="882"/>
      <c r="C61" s="40">
        <v>920</v>
      </c>
      <c r="D61" s="158" t="s">
        <v>20</v>
      </c>
      <c r="E61" s="161">
        <v>110000</v>
      </c>
      <c r="F61" s="314">
        <v>145300</v>
      </c>
      <c r="G61" s="39">
        <v>154000</v>
      </c>
      <c r="H61" s="39">
        <v>154000</v>
      </c>
      <c r="I61" s="386">
        <v>159000</v>
      </c>
    </row>
    <row r="62" spans="1:10" x14ac:dyDescent="0.2">
      <c r="A62" s="886"/>
      <c r="B62" s="882"/>
      <c r="C62" s="40">
        <v>923</v>
      </c>
      <c r="D62" s="158" t="s">
        <v>240</v>
      </c>
      <c r="E62" s="161">
        <v>63390</v>
      </c>
      <c r="F62" s="314">
        <v>86481.63</v>
      </c>
      <c r="G62" s="377" t="s">
        <v>16</v>
      </c>
      <c r="H62" s="377" t="s">
        <v>16</v>
      </c>
      <c r="I62" s="387" t="s">
        <v>16</v>
      </c>
    </row>
    <row r="63" spans="1:10" ht="13.5" thickBot="1" x14ac:dyDescent="0.25">
      <c r="A63" s="676"/>
      <c r="B63" s="889"/>
      <c r="C63" s="677">
        <v>926</v>
      </c>
      <c r="D63" s="678" t="s">
        <v>151</v>
      </c>
      <c r="E63" s="679">
        <v>7000</v>
      </c>
      <c r="F63" s="680">
        <v>6600</v>
      </c>
      <c r="G63" s="681">
        <v>6600</v>
      </c>
      <c r="H63" s="681">
        <v>6600</v>
      </c>
      <c r="I63" s="682">
        <v>6600</v>
      </c>
    </row>
    <row r="64" spans="1:10" s="33" customFormat="1" x14ac:dyDescent="0.2">
      <c r="A64" s="886" t="s">
        <v>37</v>
      </c>
      <c r="B64" s="465" t="s">
        <v>38</v>
      </c>
      <c r="C64" s="466" t="s">
        <v>16</v>
      </c>
      <c r="D64" s="467" t="s">
        <v>16</v>
      </c>
      <c r="E64" s="468">
        <f>SUM(E65:E71)</f>
        <v>168205.41999999998</v>
      </c>
      <c r="F64" s="469">
        <f t="shared" ref="F64:I64" si="1">SUM(F65:F71)</f>
        <v>194861.55</v>
      </c>
      <c r="G64" s="470">
        <f t="shared" si="1"/>
        <v>191687.965</v>
      </c>
      <c r="H64" s="470">
        <f t="shared" si="1"/>
        <v>191071.33395</v>
      </c>
      <c r="I64" s="471">
        <f t="shared" si="1"/>
        <v>195501.80396850003</v>
      </c>
      <c r="J64" s="533"/>
    </row>
    <row r="65" spans="1:10" s="410" customFormat="1" x14ac:dyDescent="0.2">
      <c r="A65" s="886"/>
      <c r="B65" s="881" t="s">
        <v>39</v>
      </c>
      <c r="C65" s="422">
        <v>912</v>
      </c>
      <c r="D65" s="423" t="s">
        <v>344</v>
      </c>
      <c r="E65" s="161">
        <v>1290.5</v>
      </c>
      <c r="F65" s="314">
        <v>2900</v>
      </c>
      <c r="G65" s="39">
        <v>8200</v>
      </c>
      <c r="H65" s="39">
        <v>3200</v>
      </c>
      <c r="I65" s="386">
        <v>3200</v>
      </c>
      <c r="J65" s="535"/>
    </row>
    <row r="66" spans="1:10" x14ac:dyDescent="0.2">
      <c r="A66" s="886"/>
      <c r="B66" s="882"/>
      <c r="C66" s="38">
        <v>913</v>
      </c>
      <c r="D66" s="157" t="s">
        <v>30</v>
      </c>
      <c r="E66" s="161">
        <v>128387.65</v>
      </c>
      <c r="F66" s="314">
        <v>136130</v>
      </c>
      <c r="G66" s="39">
        <v>140213.9</v>
      </c>
      <c r="H66" s="39">
        <v>144420.31700000001</v>
      </c>
      <c r="I66" s="386">
        <v>148752.92651000002</v>
      </c>
    </row>
    <row r="67" spans="1:10" x14ac:dyDescent="0.2">
      <c r="A67" s="886"/>
      <c r="B67" s="882"/>
      <c r="C67" s="40">
        <v>914</v>
      </c>
      <c r="D67" s="158" t="s">
        <v>19</v>
      </c>
      <c r="E67" s="161">
        <v>7794.52</v>
      </c>
      <c r="F67" s="314">
        <v>11214</v>
      </c>
      <c r="G67" s="39">
        <v>11764</v>
      </c>
      <c r="H67" s="39">
        <v>11714</v>
      </c>
      <c r="I67" s="386">
        <v>11714</v>
      </c>
    </row>
    <row r="68" spans="1:10" x14ac:dyDescent="0.2">
      <c r="A68" s="886"/>
      <c r="B68" s="882"/>
      <c r="C68" s="40">
        <v>917</v>
      </c>
      <c r="D68" s="158" t="s">
        <v>147</v>
      </c>
      <c r="E68" s="161">
        <v>13200</v>
      </c>
      <c r="F68" s="314">
        <v>18379.5</v>
      </c>
      <c r="G68" s="39">
        <v>16510.065000000002</v>
      </c>
      <c r="H68" s="39">
        <v>16737.016950000001</v>
      </c>
      <c r="I68" s="386">
        <v>16834.877458499999</v>
      </c>
    </row>
    <row r="69" spans="1:10" x14ac:dyDescent="0.2">
      <c r="A69" s="886"/>
      <c r="B69" s="882"/>
      <c r="C69" s="40">
        <v>920</v>
      </c>
      <c r="D69" s="158" t="s">
        <v>20</v>
      </c>
      <c r="E69" s="161">
        <v>0</v>
      </c>
      <c r="F69" s="314">
        <v>0</v>
      </c>
      <c r="G69" s="39">
        <v>0</v>
      </c>
      <c r="H69" s="39">
        <v>0</v>
      </c>
      <c r="I69" s="386">
        <v>0</v>
      </c>
    </row>
    <row r="70" spans="1:10" x14ac:dyDescent="0.2">
      <c r="A70" s="886"/>
      <c r="B70" s="882"/>
      <c r="C70" s="40">
        <v>923</v>
      </c>
      <c r="D70" s="158" t="s">
        <v>240</v>
      </c>
      <c r="E70" s="161">
        <v>2132.75</v>
      </c>
      <c r="F70" s="314">
        <v>11238.05</v>
      </c>
      <c r="G70" s="377" t="s">
        <v>16</v>
      </c>
      <c r="H70" s="377" t="s">
        <v>16</v>
      </c>
      <c r="I70" s="387" t="s">
        <v>16</v>
      </c>
    </row>
    <row r="71" spans="1:10" x14ac:dyDescent="0.2">
      <c r="A71" s="571"/>
      <c r="B71" s="883"/>
      <c r="C71" s="40">
        <v>926</v>
      </c>
      <c r="D71" s="158" t="s">
        <v>151</v>
      </c>
      <c r="E71" s="161">
        <v>15400</v>
      </c>
      <c r="F71" s="314">
        <v>15000</v>
      </c>
      <c r="G71" s="39">
        <v>15000</v>
      </c>
      <c r="H71" s="39">
        <v>15000</v>
      </c>
      <c r="I71" s="386">
        <v>15000</v>
      </c>
    </row>
    <row r="72" spans="1:10" s="33" customFormat="1" x14ac:dyDescent="0.2">
      <c r="A72" s="886" t="s">
        <v>40</v>
      </c>
      <c r="B72" s="36" t="s">
        <v>41</v>
      </c>
      <c r="C72" s="37" t="s">
        <v>16</v>
      </c>
      <c r="D72" s="156" t="s">
        <v>16</v>
      </c>
      <c r="E72" s="162">
        <f>SUM(E73:E81)</f>
        <v>50815.05</v>
      </c>
      <c r="F72" s="378">
        <f t="shared" ref="F72:I72" si="2">SUM(F73:F81)</f>
        <v>58410.83</v>
      </c>
      <c r="G72" s="379">
        <f t="shared" si="2"/>
        <v>60390.826070000003</v>
      </c>
      <c r="H72" s="379">
        <f t="shared" si="2"/>
        <v>60776.23</v>
      </c>
      <c r="I72" s="531">
        <f t="shared" si="2"/>
        <v>55276.562000000005</v>
      </c>
      <c r="J72" s="533"/>
    </row>
    <row r="73" spans="1:10" s="410" customFormat="1" x14ac:dyDescent="0.2">
      <c r="A73" s="886"/>
      <c r="B73" s="881" t="s">
        <v>42</v>
      </c>
      <c r="C73" s="422">
        <v>912</v>
      </c>
      <c r="D73" s="423" t="s">
        <v>344</v>
      </c>
      <c r="E73" s="161">
        <v>0</v>
      </c>
      <c r="F73" s="314">
        <v>0</v>
      </c>
      <c r="G73" s="39">
        <v>0</v>
      </c>
      <c r="H73" s="39">
        <v>0</v>
      </c>
      <c r="I73" s="386">
        <v>0</v>
      </c>
      <c r="J73" s="535"/>
    </row>
    <row r="74" spans="1:10" x14ac:dyDescent="0.2">
      <c r="A74" s="886"/>
      <c r="B74" s="882"/>
      <c r="C74" s="38">
        <v>913</v>
      </c>
      <c r="D74" s="157" t="s">
        <v>30</v>
      </c>
      <c r="E74" s="161">
        <v>5720</v>
      </c>
      <c r="F74" s="314">
        <v>6000</v>
      </c>
      <c r="G74" s="39">
        <v>6180</v>
      </c>
      <c r="H74" s="39">
        <v>6365.4000000000005</v>
      </c>
      <c r="I74" s="386">
        <v>6556.362000000001</v>
      </c>
    </row>
    <row r="75" spans="1:10" x14ac:dyDescent="0.2">
      <c r="A75" s="886"/>
      <c r="B75" s="882"/>
      <c r="C75" s="40">
        <v>914</v>
      </c>
      <c r="D75" s="158" t="s">
        <v>19</v>
      </c>
      <c r="E75" s="161">
        <v>8696.2000000000007</v>
      </c>
      <c r="F75" s="314">
        <v>8426.2000000000007</v>
      </c>
      <c r="G75" s="39">
        <v>8426.2000000000007</v>
      </c>
      <c r="H75" s="39">
        <v>8526.2000000000007</v>
      </c>
      <c r="I75" s="386">
        <v>8526.2000000000007</v>
      </c>
    </row>
    <row r="76" spans="1:10" x14ac:dyDescent="0.2">
      <c r="A76" s="886"/>
      <c r="B76" s="882"/>
      <c r="C76" s="40">
        <v>917</v>
      </c>
      <c r="D76" s="158" t="s">
        <v>147</v>
      </c>
      <c r="E76" s="161">
        <v>4674</v>
      </c>
      <c r="F76" s="314">
        <v>6364.63</v>
      </c>
      <c r="G76" s="39">
        <v>5964.6260700000003</v>
      </c>
      <c r="H76" s="39">
        <v>5964.63</v>
      </c>
      <c r="I76" s="386">
        <v>4874</v>
      </c>
    </row>
    <row r="77" spans="1:10" x14ac:dyDescent="0.2">
      <c r="A77" s="886"/>
      <c r="B77" s="882"/>
      <c r="C77" s="40">
        <v>920</v>
      </c>
      <c r="D77" s="158" t="s">
        <v>20</v>
      </c>
      <c r="E77" s="161">
        <v>1500</v>
      </c>
      <c r="F77" s="314">
        <v>2300</v>
      </c>
      <c r="G77" s="39">
        <v>500</v>
      </c>
      <c r="H77" s="39">
        <v>0</v>
      </c>
      <c r="I77" s="386">
        <v>0</v>
      </c>
    </row>
    <row r="78" spans="1:10" x14ac:dyDescent="0.2">
      <c r="A78" s="886"/>
      <c r="B78" s="882"/>
      <c r="C78" s="40">
        <v>923</v>
      </c>
      <c r="D78" s="158" t="s">
        <v>240</v>
      </c>
      <c r="E78" s="161">
        <v>224.85</v>
      </c>
      <c r="F78" s="314">
        <v>0</v>
      </c>
      <c r="G78" s="377" t="s">
        <v>16</v>
      </c>
      <c r="H78" s="377" t="s">
        <v>16</v>
      </c>
      <c r="I78" s="387" t="s">
        <v>16</v>
      </c>
    </row>
    <row r="79" spans="1:10" x14ac:dyDescent="0.2">
      <c r="A79" s="886"/>
      <c r="B79" s="882"/>
      <c r="C79" s="40">
        <v>926</v>
      </c>
      <c r="D79" s="158" t="s">
        <v>151</v>
      </c>
      <c r="E79" s="161">
        <v>8000</v>
      </c>
      <c r="F79" s="314">
        <v>15320</v>
      </c>
      <c r="G79" s="39">
        <v>15320</v>
      </c>
      <c r="H79" s="39">
        <v>15320</v>
      </c>
      <c r="I79" s="386">
        <v>15320</v>
      </c>
    </row>
    <row r="80" spans="1:10" x14ac:dyDescent="0.2">
      <c r="A80" s="886"/>
      <c r="B80" s="882"/>
      <c r="C80" s="40">
        <v>932</v>
      </c>
      <c r="D80" s="158" t="s">
        <v>43</v>
      </c>
      <c r="E80" s="161">
        <v>18000</v>
      </c>
      <c r="F80" s="314">
        <v>18000</v>
      </c>
      <c r="G80" s="39">
        <v>22000</v>
      </c>
      <c r="H80" s="39">
        <v>22600</v>
      </c>
      <c r="I80" s="386">
        <v>18000</v>
      </c>
    </row>
    <row r="81" spans="1:10" x14ac:dyDescent="0.2">
      <c r="A81" s="516"/>
      <c r="B81" s="883"/>
      <c r="C81" s="40">
        <v>934</v>
      </c>
      <c r="D81" s="158" t="s">
        <v>215</v>
      </c>
      <c r="E81" s="161">
        <v>4000</v>
      </c>
      <c r="F81" s="314">
        <v>2000</v>
      </c>
      <c r="G81" s="39">
        <v>2000</v>
      </c>
      <c r="H81" s="39">
        <v>2000</v>
      </c>
      <c r="I81" s="386">
        <v>2000</v>
      </c>
    </row>
    <row r="82" spans="1:10" s="33" customFormat="1" x14ac:dyDescent="0.2">
      <c r="A82" s="885" t="s">
        <v>44</v>
      </c>
      <c r="B82" s="36" t="s">
        <v>45</v>
      </c>
      <c r="C82" s="37" t="s">
        <v>16</v>
      </c>
      <c r="D82" s="156" t="s">
        <v>16</v>
      </c>
      <c r="E82" s="162">
        <f>SUM(E83:E89)</f>
        <v>372044.93000000005</v>
      </c>
      <c r="F82" s="378">
        <f>SUM(F83:F89)</f>
        <v>391481.18000000005</v>
      </c>
      <c r="G82" s="379">
        <f>SUM(G83:G89)</f>
        <v>370322.32999999996</v>
      </c>
      <c r="H82" s="379">
        <f>SUM(H83:H89)</f>
        <v>378449.68660000002</v>
      </c>
      <c r="I82" s="380">
        <f>SUM(I83:I89)</f>
        <v>385348.95269800001</v>
      </c>
      <c r="J82" s="533"/>
    </row>
    <row r="83" spans="1:10" s="410" customFormat="1" x14ac:dyDescent="0.2">
      <c r="A83" s="886"/>
      <c r="B83" s="881" t="s">
        <v>46</v>
      </c>
      <c r="C83" s="422">
        <v>912</v>
      </c>
      <c r="D83" s="423" t="s">
        <v>344</v>
      </c>
      <c r="E83" s="161">
        <v>27800</v>
      </c>
      <c r="F83" s="314">
        <v>39011</v>
      </c>
      <c r="G83" s="39">
        <v>14000</v>
      </c>
      <c r="H83" s="39">
        <v>15000</v>
      </c>
      <c r="I83" s="386">
        <v>15000</v>
      </c>
      <c r="J83" s="535"/>
    </row>
    <row r="84" spans="1:10" x14ac:dyDescent="0.2">
      <c r="A84" s="886"/>
      <c r="B84" s="882"/>
      <c r="C84" s="38">
        <v>913</v>
      </c>
      <c r="D84" s="157" t="s">
        <v>30</v>
      </c>
      <c r="E84" s="161">
        <v>206570</v>
      </c>
      <c r="F84" s="314">
        <v>216774</v>
      </c>
      <c r="G84" s="39">
        <v>223277.22</v>
      </c>
      <c r="H84" s="39">
        <v>229975.53660000002</v>
      </c>
      <c r="I84" s="386">
        <v>236874.80269800001</v>
      </c>
    </row>
    <row r="85" spans="1:10" x14ac:dyDescent="0.2">
      <c r="A85" s="886"/>
      <c r="B85" s="882"/>
      <c r="C85" s="40">
        <v>914</v>
      </c>
      <c r="D85" s="158" t="s">
        <v>19</v>
      </c>
      <c r="E85" s="161">
        <v>6197.15</v>
      </c>
      <c r="F85" s="314">
        <v>6418.4</v>
      </c>
      <c r="G85" s="39">
        <v>3767.33</v>
      </c>
      <c r="H85" s="39">
        <v>3239.77</v>
      </c>
      <c r="I85" s="386">
        <v>3239.77</v>
      </c>
    </row>
    <row r="86" spans="1:10" x14ac:dyDescent="0.2">
      <c r="A86" s="886"/>
      <c r="B86" s="882"/>
      <c r="C86" s="40">
        <v>917</v>
      </c>
      <c r="D86" s="158" t="s">
        <v>147</v>
      </c>
      <c r="E86" s="161">
        <v>39600</v>
      </c>
      <c r="F86" s="314">
        <v>44600</v>
      </c>
      <c r="G86" s="39">
        <v>44600</v>
      </c>
      <c r="H86" s="39">
        <v>45556.6</v>
      </c>
      <c r="I86" s="386">
        <v>45556.6</v>
      </c>
    </row>
    <row r="87" spans="1:10" x14ac:dyDescent="0.2">
      <c r="A87" s="886"/>
      <c r="B87" s="882"/>
      <c r="C87" s="40">
        <v>920</v>
      </c>
      <c r="D87" s="158" t="s">
        <v>20</v>
      </c>
      <c r="E87" s="161">
        <v>89777.78</v>
      </c>
      <c r="F87" s="314">
        <v>82777.78</v>
      </c>
      <c r="G87" s="39">
        <v>82777.78</v>
      </c>
      <c r="H87" s="39">
        <v>82777.78</v>
      </c>
      <c r="I87" s="386">
        <v>82777.78</v>
      </c>
    </row>
    <row r="88" spans="1:10" x14ac:dyDescent="0.2">
      <c r="A88" s="886"/>
      <c r="B88" s="882"/>
      <c r="C88" s="40">
        <v>923</v>
      </c>
      <c r="D88" s="158" t="s">
        <v>240</v>
      </c>
      <c r="E88" s="161">
        <v>0</v>
      </c>
      <c r="F88" s="314">
        <v>0</v>
      </c>
      <c r="G88" s="377" t="s">
        <v>16</v>
      </c>
      <c r="H88" s="377" t="s">
        <v>16</v>
      </c>
      <c r="I88" s="387" t="s">
        <v>16</v>
      </c>
    </row>
    <row r="89" spans="1:10" x14ac:dyDescent="0.2">
      <c r="A89" s="388"/>
      <c r="B89" s="883"/>
      <c r="C89" s="40">
        <v>926</v>
      </c>
      <c r="D89" s="158" t="s">
        <v>151</v>
      </c>
      <c r="E89" s="161">
        <v>2100</v>
      </c>
      <c r="F89" s="314">
        <v>1900</v>
      </c>
      <c r="G89" s="39">
        <v>1900</v>
      </c>
      <c r="H89" s="39">
        <v>1900</v>
      </c>
      <c r="I89" s="386">
        <v>1900</v>
      </c>
    </row>
    <row r="90" spans="1:10" s="33" customFormat="1" x14ac:dyDescent="0.2">
      <c r="A90" s="885" t="s">
        <v>47</v>
      </c>
      <c r="B90" s="36" t="s">
        <v>48</v>
      </c>
      <c r="C90" s="37" t="s">
        <v>16</v>
      </c>
      <c r="D90" s="156" t="s">
        <v>16</v>
      </c>
      <c r="E90" s="162">
        <f>SUM(E91:E91)</f>
        <v>4750</v>
      </c>
      <c r="F90" s="160">
        <f>SUM(F91:F91)</f>
        <v>4750</v>
      </c>
      <c r="G90" s="41">
        <f>SUM(G91:G91)</f>
        <v>4750</v>
      </c>
      <c r="H90" s="41">
        <f>SUM(H91:H91)</f>
        <v>4750</v>
      </c>
      <c r="I90" s="389">
        <f>SUM(I91:I91)</f>
        <v>4750</v>
      </c>
      <c r="J90" s="533"/>
    </row>
    <row r="91" spans="1:10" x14ac:dyDescent="0.2">
      <c r="A91" s="887"/>
      <c r="B91" s="515" t="s">
        <v>49</v>
      </c>
      <c r="C91" s="40">
        <v>914</v>
      </c>
      <c r="D91" s="158" t="s">
        <v>19</v>
      </c>
      <c r="E91" s="161">
        <v>4750</v>
      </c>
      <c r="F91" s="314">
        <v>4750</v>
      </c>
      <c r="G91" s="39">
        <v>4750</v>
      </c>
      <c r="H91" s="39">
        <v>4750</v>
      </c>
      <c r="I91" s="386">
        <v>4750</v>
      </c>
    </row>
    <row r="92" spans="1:10" s="33" customFormat="1" x14ac:dyDescent="0.2">
      <c r="A92" s="885" t="s">
        <v>50</v>
      </c>
      <c r="B92" s="36" t="s">
        <v>51</v>
      </c>
      <c r="C92" s="37" t="s">
        <v>16</v>
      </c>
      <c r="D92" s="156" t="s">
        <v>16</v>
      </c>
      <c r="E92" s="162">
        <f>SUM(E93:E94)</f>
        <v>1365</v>
      </c>
      <c r="F92" s="160">
        <f>SUM(F93:F94)</f>
        <v>1315</v>
      </c>
      <c r="G92" s="41">
        <f>SUM(G93:G94)</f>
        <v>915</v>
      </c>
      <c r="H92" s="41">
        <f>SUM(H93:H94)</f>
        <v>840</v>
      </c>
      <c r="I92" s="389">
        <f>SUM(I93:I94)</f>
        <v>840</v>
      </c>
      <c r="J92" s="533"/>
    </row>
    <row r="93" spans="1:10" x14ac:dyDescent="0.2">
      <c r="A93" s="886"/>
      <c r="B93" s="881" t="s">
        <v>52</v>
      </c>
      <c r="C93" s="40">
        <v>914</v>
      </c>
      <c r="D93" s="158" t="s">
        <v>19</v>
      </c>
      <c r="E93" s="161">
        <v>415</v>
      </c>
      <c r="F93" s="314">
        <v>365</v>
      </c>
      <c r="G93" s="39">
        <v>415</v>
      </c>
      <c r="H93" s="39">
        <v>340</v>
      </c>
      <c r="I93" s="386">
        <v>340</v>
      </c>
    </row>
    <row r="94" spans="1:10" x14ac:dyDescent="0.2">
      <c r="A94" s="886"/>
      <c r="B94" s="882"/>
      <c r="C94" s="40">
        <v>920</v>
      </c>
      <c r="D94" s="158" t="s">
        <v>20</v>
      </c>
      <c r="E94" s="161">
        <v>950</v>
      </c>
      <c r="F94" s="314">
        <v>950</v>
      </c>
      <c r="G94" s="39">
        <v>500</v>
      </c>
      <c r="H94" s="39">
        <v>500</v>
      </c>
      <c r="I94" s="386">
        <v>500</v>
      </c>
    </row>
    <row r="95" spans="1:10" s="33" customFormat="1" x14ac:dyDescent="0.2">
      <c r="A95" s="885" t="s">
        <v>53</v>
      </c>
      <c r="B95" s="36" t="s">
        <v>54</v>
      </c>
      <c r="C95" s="37" t="s">
        <v>16</v>
      </c>
      <c r="D95" s="156" t="s">
        <v>16</v>
      </c>
      <c r="E95" s="162">
        <f>SUM(E96:E99)</f>
        <v>46251.519999999997</v>
      </c>
      <c r="F95" s="160">
        <f>SUM(F96:F99)</f>
        <v>50112.670000000006</v>
      </c>
      <c r="G95" s="41">
        <f>SUM(G96:G99)</f>
        <v>54038.91</v>
      </c>
      <c r="H95" s="41">
        <f>SUM(H96:H99)</f>
        <v>51466.2</v>
      </c>
      <c r="I95" s="389">
        <f>SUM(I96:I99)</f>
        <v>51423.199999999997</v>
      </c>
      <c r="J95" s="533"/>
    </row>
    <row r="96" spans="1:10" x14ac:dyDescent="0.2">
      <c r="A96" s="886"/>
      <c r="B96" s="881" t="s">
        <v>55</v>
      </c>
      <c r="C96" s="40">
        <v>914</v>
      </c>
      <c r="D96" s="158" t="s">
        <v>19</v>
      </c>
      <c r="E96" s="161">
        <v>37633.699999999997</v>
      </c>
      <c r="F96" s="314">
        <v>40786.910000000003</v>
      </c>
      <c r="G96" s="39">
        <v>43538.91</v>
      </c>
      <c r="H96" s="39">
        <v>40966.199999999997</v>
      </c>
      <c r="I96" s="386">
        <v>40923.199999999997</v>
      </c>
    </row>
    <row r="97" spans="1:10" x14ac:dyDescent="0.2">
      <c r="A97" s="886"/>
      <c r="B97" s="882"/>
      <c r="C97" s="40">
        <v>917</v>
      </c>
      <c r="D97" s="158" t="s">
        <v>147</v>
      </c>
      <c r="E97" s="161">
        <v>50</v>
      </c>
      <c r="F97" s="314">
        <v>0</v>
      </c>
      <c r="G97" s="39">
        <v>0</v>
      </c>
      <c r="H97" s="39">
        <v>0</v>
      </c>
      <c r="I97" s="386">
        <v>0</v>
      </c>
    </row>
    <row r="98" spans="1:10" x14ac:dyDescent="0.2">
      <c r="A98" s="886"/>
      <c r="B98" s="882"/>
      <c r="C98" s="40">
        <v>920</v>
      </c>
      <c r="D98" s="158" t="s">
        <v>20</v>
      </c>
      <c r="E98" s="161">
        <v>8567.82</v>
      </c>
      <c r="F98" s="314">
        <v>9325.76</v>
      </c>
      <c r="G98" s="39">
        <v>10500</v>
      </c>
      <c r="H98" s="39">
        <v>10500</v>
      </c>
      <c r="I98" s="386">
        <v>10500</v>
      </c>
    </row>
    <row r="99" spans="1:10" x14ac:dyDescent="0.2">
      <c r="A99" s="887"/>
      <c r="B99" s="883"/>
      <c r="C99" s="40">
        <v>923</v>
      </c>
      <c r="D99" s="158" t="s">
        <v>240</v>
      </c>
      <c r="E99" s="161">
        <v>0</v>
      </c>
      <c r="F99" s="314">
        <v>0</v>
      </c>
      <c r="G99" s="377" t="s">
        <v>16</v>
      </c>
      <c r="H99" s="377" t="s">
        <v>16</v>
      </c>
      <c r="I99" s="387" t="s">
        <v>16</v>
      </c>
    </row>
    <row r="100" spans="1:10" s="33" customFormat="1" x14ac:dyDescent="0.2">
      <c r="A100" s="885" t="s">
        <v>56</v>
      </c>
      <c r="B100" s="36" t="s">
        <v>57</v>
      </c>
      <c r="C100" s="37" t="s">
        <v>16</v>
      </c>
      <c r="D100" s="156" t="s">
        <v>16</v>
      </c>
      <c r="E100" s="162">
        <f>SUM(E101:E101)</f>
        <v>0</v>
      </c>
      <c r="F100" s="160">
        <f>SUM(F101:F101)</f>
        <v>0</v>
      </c>
      <c r="G100" s="41">
        <f>SUM(G101:G101)</f>
        <v>0</v>
      </c>
      <c r="H100" s="41">
        <f>SUM(H101:H101)</f>
        <v>0</v>
      </c>
      <c r="I100" s="389">
        <f>SUM(I101:I101)</f>
        <v>0</v>
      </c>
      <c r="J100" s="533"/>
    </row>
    <row r="101" spans="1:10" x14ac:dyDescent="0.2">
      <c r="A101" s="887"/>
      <c r="B101" s="515" t="s">
        <v>58</v>
      </c>
      <c r="C101" s="40">
        <v>914</v>
      </c>
      <c r="D101" s="158" t="s">
        <v>19</v>
      </c>
      <c r="E101" s="161">
        <v>0</v>
      </c>
      <c r="F101" s="314">
        <v>0</v>
      </c>
      <c r="G101" s="39">
        <v>0</v>
      </c>
      <c r="H101" s="39">
        <v>0</v>
      </c>
      <c r="I101" s="386">
        <v>0</v>
      </c>
    </row>
    <row r="102" spans="1:10" s="33" customFormat="1" x14ac:dyDescent="0.2">
      <c r="A102" s="885" t="s">
        <v>59</v>
      </c>
      <c r="B102" s="36" t="s">
        <v>60</v>
      </c>
      <c r="C102" s="37" t="s">
        <v>16</v>
      </c>
      <c r="D102" s="156" t="s">
        <v>16</v>
      </c>
      <c r="E102" s="162">
        <f>SUM(E103:E105)</f>
        <v>235266</v>
      </c>
      <c r="F102" s="160">
        <f>SUM(F103:F105)</f>
        <v>232420</v>
      </c>
      <c r="G102" s="41">
        <f>SUM(G103:G105)</f>
        <v>66600</v>
      </c>
      <c r="H102" s="41">
        <f>SUM(H103:H105)</f>
        <v>66600</v>
      </c>
      <c r="I102" s="389">
        <f>SUM(I103:I105)</f>
        <v>7600</v>
      </c>
      <c r="J102" s="533"/>
    </row>
    <row r="103" spans="1:10" x14ac:dyDescent="0.2">
      <c r="A103" s="886"/>
      <c r="B103" s="881" t="s">
        <v>61</v>
      </c>
      <c r="C103" s="40">
        <v>914</v>
      </c>
      <c r="D103" s="158" t="s">
        <v>19</v>
      </c>
      <c r="E103" s="161">
        <v>5800</v>
      </c>
      <c r="F103" s="314">
        <v>7600</v>
      </c>
      <c r="G103" s="39">
        <v>7600</v>
      </c>
      <c r="H103" s="39">
        <v>7600</v>
      </c>
      <c r="I103" s="386">
        <v>7600</v>
      </c>
    </row>
    <row r="104" spans="1:10" x14ac:dyDescent="0.2">
      <c r="A104" s="886"/>
      <c r="B104" s="882"/>
      <c r="C104" s="40">
        <v>920</v>
      </c>
      <c r="D104" s="158" t="s">
        <v>20</v>
      </c>
      <c r="E104" s="161">
        <v>11000</v>
      </c>
      <c r="F104" s="314">
        <v>30000</v>
      </c>
      <c r="G104" s="39">
        <v>59000</v>
      </c>
      <c r="H104" s="39">
        <v>59000</v>
      </c>
      <c r="I104" s="386">
        <v>0</v>
      </c>
    </row>
    <row r="105" spans="1:10" x14ac:dyDescent="0.2">
      <c r="A105" s="887"/>
      <c r="B105" s="883"/>
      <c r="C105" s="40">
        <v>923</v>
      </c>
      <c r="D105" s="158" t="s">
        <v>240</v>
      </c>
      <c r="E105" s="161">
        <v>218466</v>
      </c>
      <c r="F105" s="314">
        <v>194820</v>
      </c>
      <c r="G105" s="377" t="s">
        <v>16</v>
      </c>
      <c r="H105" s="377" t="s">
        <v>16</v>
      </c>
      <c r="I105" s="387" t="s">
        <v>16</v>
      </c>
    </row>
    <row r="106" spans="1:10" s="33" customFormat="1" x14ac:dyDescent="0.2">
      <c r="A106" s="885" t="s">
        <v>62</v>
      </c>
      <c r="B106" s="36" t="s">
        <v>63</v>
      </c>
      <c r="C106" s="37" t="s">
        <v>16</v>
      </c>
      <c r="D106" s="156" t="s">
        <v>16</v>
      </c>
      <c r="E106" s="162">
        <f>SUM(E107:E112)</f>
        <v>378137.54000000004</v>
      </c>
      <c r="F106" s="160">
        <f>SUM(F107:F112)</f>
        <v>408196.81</v>
      </c>
      <c r="G106" s="41">
        <f>SUM(G107:G112)</f>
        <v>414884.84135</v>
      </c>
      <c r="H106" s="41">
        <f>SUM(H107:H112)</f>
        <v>426254.89192224992</v>
      </c>
      <c r="I106" s="389">
        <f>SUM(I107:I112)</f>
        <v>439063.65817077871</v>
      </c>
      <c r="J106" s="533"/>
    </row>
    <row r="107" spans="1:10" x14ac:dyDescent="0.2">
      <c r="A107" s="886"/>
      <c r="B107" s="881" t="s">
        <v>64</v>
      </c>
      <c r="C107" s="38">
        <v>910</v>
      </c>
      <c r="D107" s="157" t="s">
        <v>18</v>
      </c>
      <c r="E107" s="161">
        <v>28223.7</v>
      </c>
      <c r="F107" s="314">
        <v>33587.699999999997</v>
      </c>
      <c r="G107" s="39">
        <v>30451.7</v>
      </c>
      <c r="H107" s="39">
        <v>31671.7</v>
      </c>
      <c r="I107" s="386">
        <v>32951.699999999997</v>
      </c>
    </row>
    <row r="108" spans="1:10" x14ac:dyDescent="0.2">
      <c r="A108" s="886"/>
      <c r="B108" s="882"/>
      <c r="C108" s="38">
        <v>911</v>
      </c>
      <c r="D108" s="157" t="s">
        <v>248</v>
      </c>
      <c r="E108" s="161">
        <v>317568.5</v>
      </c>
      <c r="F108" s="314">
        <v>331902.5</v>
      </c>
      <c r="G108" s="39">
        <v>342376.89999999997</v>
      </c>
      <c r="H108" s="39">
        <v>353206.48212499992</v>
      </c>
      <c r="I108" s="386">
        <v>364403.56353062496</v>
      </c>
    </row>
    <row r="109" spans="1:10" x14ac:dyDescent="0.2">
      <c r="A109" s="886"/>
      <c r="B109" s="882"/>
      <c r="C109" s="40">
        <v>914</v>
      </c>
      <c r="D109" s="158" t="s">
        <v>19</v>
      </c>
      <c r="E109" s="161">
        <v>11920</v>
      </c>
      <c r="F109" s="314">
        <v>13010</v>
      </c>
      <c r="G109" s="39">
        <v>12400</v>
      </c>
      <c r="H109" s="39">
        <v>11900</v>
      </c>
      <c r="I109" s="386">
        <v>11900</v>
      </c>
    </row>
    <row r="110" spans="1:10" x14ac:dyDescent="0.2">
      <c r="A110" s="886"/>
      <c r="B110" s="882"/>
      <c r="C110" s="40">
        <v>920</v>
      </c>
      <c r="D110" s="158" t="s">
        <v>20</v>
      </c>
      <c r="E110" s="161">
        <v>12000</v>
      </c>
      <c r="F110" s="314">
        <v>20850</v>
      </c>
      <c r="G110" s="39">
        <v>20500</v>
      </c>
      <c r="H110" s="39">
        <v>20000</v>
      </c>
      <c r="I110" s="386">
        <v>20000</v>
      </c>
    </row>
    <row r="111" spans="1:10" x14ac:dyDescent="0.2">
      <c r="A111" s="886"/>
      <c r="B111" s="882"/>
      <c r="C111" s="40">
        <v>923</v>
      </c>
      <c r="D111" s="158" t="s">
        <v>240</v>
      </c>
      <c r="E111" s="161"/>
      <c r="F111" s="314"/>
      <c r="G111" s="39"/>
      <c r="H111" s="39"/>
      <c r="I111" s="386"/>
    </row>
    <row r="112" spans="1:10" x14ac:dyDescent="0.2">
      <c r="A112" s="887"/>
      <c r="B112" s="883"/>
      <c r="C112" s="40">
        <v>925</v>
      </c>
      <c r="D112" s="158" t="s">
        <v>65</v>
      </c>
      <c r="E112" s="161">
        <v>8425.34</v>
      </c>
      <c r="F112" s="314">
        <v>8846.61</v>
      </c>
      <c r="G112" s="39">
        <v>9156.2413500000002</v>
      </c>
      <c r="H112" s="39">
        <v>9476.7097972499996</v>
      </c>
      <c r="I112" s="386">
        <v>9808.3946401537487</v>
      </c>
    </row>
    <row r="113" spans="1:10" s="33" customFormat="1" x14ac:dyDescent="0.2">
      <c r="A113" s="885" t="s">
        <v>211</v>
      </c>
      <c r="B113" s="36" t="s">
        <v>238</v>
      </c>
      <c r="C113" s="37" t="s">
        <v>16</v>
      </c>
      <c r="D113" s="156" t="s">
        <v>16</v>
      </c>
      <c r="E113" s="162">
        <f>SUM(E114:E116)</f>
        <v>12900</v>
      </c>
      <c r="F113" s="528">
        <f t="shared" ref="F113:I113" si="3">SUM(F114:F116)</f>
        <v>11500</v>
      </c>
      <c r="G113" s="529">
        <f t="shared" si="3"/>
        <v>11500</v>
      </c>
      <c r="H113" s="529">
        <f t="shared" si="3"/>
        <v>11500</v>
      </c>
      <c r="I113" s="380">
        <f t="shared" si="3"/>
        <v>11500</v>
      </c>
      <c r="J113" s="533"/>
    </row>
    <row r="114" spans="1:10" x14ac:dyDescent="0.2">
      <c r="A114" s="886"/>
      <c r="B114" s="881" t="s">
        <v>239</v>
      </c>
      <c r="C114" s="40">
        <v>913</v>
      </c>
      <c r="D114" s="158" t="s">
        <v>363</v>
      </c>
      <c r="E114" s="161">
        <v>11500</v>
      </c>
      <c r="F114" s="314">
        <v>11500</v>
      </c>
      <c r="G114" s="39">
        <v>11500</v>
      </c>
      <c r="H114" s="39">
        <v>11500</v>
      </c>
      <c r="I114" s="386">
        <v>11500</v>
      </c>
    </row>
    <row r="115" spans="1:10" x14ac:dyDescent="0.2">
      <c r="A115" s="886"/>
      <c r="B115" s="882"/>
      <c r="C115" s="40">
        <v>914</v>
      </c>
      <c r="D115" s="158" t="s">
        <v>19</v>
      </c>
      <c r="E115" s="161">
        <v>1200</v>
      </c>
      <c r="F115" s="314">
        <v>0</v>
      </c>
      <c r="G115" s="39">
        <v>0</v>
      </c>
      <c r="H115" s="39">
        <v>0</v>
      </c>
      <c r="I115" s="386">
        <v>0</v>
      </c>
    </row>
    <row r="116" spans="1:10" x14ac:dyDescent="0.2">
      <c r="A116" s="517"/>
      <c r="B116" s="883"/>
      <c r="C116" s="40">
        <v>920</v>
      </c>
      <c r="D116" s="158" t="s">
        <v>20</v>
      </c>
      <c r="E116" s="161">
        <v>200</v>
      </c>
      <c r="F116" s="314">
        <v>0</v>
      </c>
      <c r="G116" s="39">
        <v>0</v>
      </c>
      <c r="H116" s="39">
        <v>0</v>
      </c>
      <c r="I116" s="386">
        <v>0</v>
      </c>
    </row>
    <row r="117" spans="1:10" s="33" customFormat="1" x14ac:dyDescent="0.2">
      <c r="A117" s="885" t="s">
        <v>16</v>
      </c>
      <c r="B117" s="36" t="s">
        <v>66</v>
      </c>
      <c r="C117" s="37" t="s">
        <v>16</v>
      </c>
      <c r="D117" s="156" t="s">
        <v>16</v>
      </c>
      <c r="E117" s="162">
        <f>SUM(E118:E119)</f>
        <v>0</v>
      </c>
      <c r="F117" s="528">
        <f>SUM(F118:F119)</f>
        <v>0</v>
      </c>
      <c r="G117" s="529">
        <f t="shared" ref="G117:I117" si="4">SUM(G118:G119)</f>
        <v>220000</v>
      </c>
      <c r="H117" s="529">
        <f t="shared" si="4"/>
        <v>200000</v>
      </c>
      <c r="I117" s="380">
        <f t="shared" si="4"/>
        <v>220000</v>
      </c>
      <c r="J117" s="533"/>
    </row>
    <row r="118" spans="1:10" s="33" customFormat="1" ht="22.5" x14ac:dyDescent="0.2">
      <c r="A118" s="886"/>
      <c r="B118" s="898"/>
      <c r="C118" s="40">
        <v>923</v>
      </c>
      <c r="D118" s="159" t="s">
        <v>707</v>
      </c>
      <c r="E118" s="384" t="s">
        <v>16</v>
      </c>
      <c r="F118" s="385" t="s">
        <v>16</v>
      </c>
      <c r="G118" s="39">
        <v>220000</v>
      </c>
      <c r="H118" s="39">
        <v>200000</v>
      </c>
      <c r="I118" s="386">
        <v>220000</v>
      </c>
      <c r="J118" s="533"/>
    </row>
    <row r="119" spans="1:10" ht="34.5" thickBot="1" x14ac:dyDescent="0.25">
      <c r="A119" s="886"/>
      <c r="B119" s="899"/>
      <c r="C119" s="395">
        <v>926</v>
      </c>
      <c r="D119" s="159" t="s">
        <v>250</v>
      </c>
      <c r="E119" s="396">
        <v>0</v>
      </c>
      <c r="F119" s="397">
        <v>0</v>
      </c>
      <c r="G119" s="398">
        <v>0</v>
      </c>
      <c r="H119" s="398">
        <v>0</v>
      </c>
      <c r="I119" s="532">
        <v>0</v>
      </c>
    </row>
    <row r="120" spans="1:10" ht="13.5" thickBot="1" x14ac:dyDescent="0.25">
      <c r="A120" s="390" t="s">
        <v>67</v>
      </c>
      <c r="B120" s="391"/>
      <c r="C120" s="392"/>
      <c r="D120" s="391"/>
      <c r="E120" s="163">
        <f>E21+E29+E35+E40+E48+E56+E64+E72+E82+E90+E92+E95+E100+E102+E106+E113+E117</f>
        <v>3384321.66</v>
      </c>
      <c r="F120" s="381">
        <f>F21+F29+F35+F40+F48+F56+F64+F72+F82+F90+F92+F95+F100+F102+F106+F113+F117</f>
        <v>3555108.35</v>
      </c>
      <c r="G120" s="382">
        <f>G21+G29+G35+G40+G48+G56+G64+G72+G82+G90+G92+G95+G100+G102+G106+G113+G117</f>
        <v>3657105.9794199998</v>
      </c>
      <c r="H120" s="382">
        <f>H21+H29+H35+H40+H48+H56+H64+H72+H82+H90+H92+H95+H100+H102+H106+H113+H117</f>
        <v>3661343.1579422504</v>
      </c>
      <c r="I120" s="383">
        <f>I21+I29+I35+I40+I48+I56+I64+I72+I82+I90+I92+I95+I100+I102+I106+I113+I117</f>
        <v>3682468.6970763789</v>
      </c>
    </row>
    <row r="121" spans="1:10" x14ac:dyDescent="0.2">
      <c r="B121" s="42"/>
      <c r="E121" s="446"/>
      <c r="F121" s="446"/>
      <c r="G121" s="42"/>
      <c r="H121" s="42"/>
      <c r="I121" s="42"/>
    </row>
    <row r="122" spans="1:10" ht="15" customHeight="1" x14ac:dyDescent="0.25">
      <c r="E122" s="832"/>
      <c r="G122" s="3"/>
      <c r="H122" s="3"/>
      <c r="I122" s="3"/>
    </row>
    <row r="123" spans="1:10" ht="15" customHeight="1" x14ac:dyDescent="0.25">
      <c r="A123" s="897" t="s">
        <v>68</v>
      </c>
      <c r="B123" s="897"/>
      <c r="C123" s="897"/>
      <c r="D123" s="897"/>
      <c r="E123" s="897"/>
      <c r="F123" s="897"/>
      <c r="G123" s="897"/>
      <c r="H123" s="897"/>
      <c r="I123" s="897"/>
    </row>
    <row r="124" spans="1:10" x14ac:dyDescent="0.2">
      <c r="B124" s="42"/>
      <c r="E124" s="446"/>
      <c r="F124" s="446"/>
      <c r="G124" s="42"/>
      <c r="H124" s="42"/>
      <c r="I124" s="42"/>
    </row>
    <row r="125" spans="1:10" ht="13.5" thickBot="1" x14ac:dyDescent="0.25">
      <c r="B125" s="42"/>
      <c r="E125" s="446"/>
      <c r="F125" s="446"/>
      <c r="G125" s="42"/>
      <c r="H125" s="42"/>
      <c r="I125" s="9" t="s">
        <v>2</v>
      </c>
    </row>
    <row r="126" spans="1:10" ht="13.5" thickBot="1" x14ac:dyDescent="0.25">
      <c r="A126" s="891" t="s">
        <v>69</v>
      </c>
      <c r="B126" s="892"/>
      <c r="C126" s="892"/>
      <c r="D126" s="893"/>
      <c r="E126" s="833" t="s">
        <v>464</v>
      </c>
      <c r="F126" s="736" t="s">
        <v>346</v>
      </c>
      <c r="G126" s="737" t="s">
        <v>347</v>
      </c>
      <c r="H126" s="737" t="s">
        <v>364</v>
      </c>
      <c r="I126" s="738" t="s">
        <v>465</v>
      </c>
    </row>
    <row r="127" spans="1:10" ht="13.5" thickBot="1" x14ac:dyDescent="0.25">
      <c r="A127" s="894"/>
      <c r="B127" s="895"/>
      <c r="C127" s="895"/>
      <c r="D127" s="896"/>
      <c r="E127" s="830">
        <f>E15-E120</f>
        <v>0</v>
      </c>
      <c r="F127" s="818">
        <f>F15-F120</f>
        <v>0</v>
      </c>
      <c r="G127" s="778">
        <f>G15-G120</f>
        <v>8378.8985800002702</v>
      </c>
      <c r="H127" s="778">
        <f>H15-H120</f>
        <v>112269.17445774982</v>
      </c>
      <c r="I127" s="779">
        <f>I15-I120</f>
        <v>202600.98244362138</v>
      </c>
    </row>
    <row r="148" spans="2:7" x14ac:dyDescent="0.2">
      <c r="B148" s="43"/>
    </row>
    <row r="149" spans="2:7" x14ac:dyDescent="0.2">
      <c r="B149" s="43"/>
      <c r="E149" s="447"/>
      <c r="F149" s="447"/>
      <c r="G149" s="44"/>
    </row>
  </sheetData>
  <sheetProtection selectLockedCells="1" selectUnlockedCells="1"/>
  <mergeCells count="39">
    <mergeCell ref="A126:D127"/>
    <mergeCell ref="B93:B94"/>
    <mergeCell ref="B96:B99"/>
    <mergeCell ref="B103:B105"/>
    <mergeCell ref="B107:B112"/>
    <mergeCell ref="A102:A105"/>
    <mergeCell ref="A113:A115"/>
    <mergeCell ref="A92:A94"/>
    <mergeCell ref="A117:A119"/>
    <mergeCell ref="A95:A99"/>
    <mergeCell ref="A123:I123"/>
    <mergeCell ref="B114:B116"/>
    <mergeCell ref="A106:A112"/>
    <mergeCell ref="B118:B119"/>
    <mergeCell ref="A90:A91"/>
    <mergeCell ref="A100:A101"/>
    <mergeCell ref="B41:B47"/>
    <mergeCell ref="A40:A46"/>
    <mergeCell ref="B65:B71"/>
    <mergeCell ref="B73:B81"/>
    <mergeCell ref="B57:B63"/>
    <mergeCell ref="A48:A54"/>
    <mergeCell ref="A56:A62"/>
    <mergeCell ref="A64:A70"/>
    <mergeCell ref="A72:A80"/>
    <mergeCell ref="A82:A88"/>
    <mergeCell ref="B83:B89"/>
    <mergeCell ref="B49:B55"/>
    <mergeCell ref="A1:I1"/>
    <mergeCell ref="A3:I3"/>
    <mergeCell ref="A5:I5"/>
    <mergeCell ref="A7:I7"/>
    <mergeCell ref="B36:B39"/>
    <mergeCell ref="A21:A26"/>
    <mergeCell ref="A29:A33"/>
    <mergeCell ref="A35:A39"/>
    <mergeCell ref="A17:I17"/>
    <mergeCell ref="B22:B28"/>
    <mergeCell ref="B30:B34"/>
  </mergeCells>
  <phoneticPr fontId="24" type="noConversion"/>
  <printOptions horizontalCentered="1"/>
  <pageMargins left="7.874015748031496E-2" right="7.874015748031496E-2" top="0.39370078740157483" bottom="0.39370078740157483" header="0.51181102362204722" footer="0.51181102362204722"/>
  <pageSetup paperSize="9" scale="85" firstPageNumber="0" orientation="portrait" r:id="rId1"/>
  <headerFooter alignWithMargins="0"/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I63"/>
  <sheetViews>
    <sheetView zoomScaleNormal="100" zoomScaleSheetLayoutView="100" workbookViewId="0">
      <selection activeCell="A2" sqref="A2"/>
    </sheetView>
  </sheetViews>
  <sheetFormatPr defaultColWidth="22.5703125" defaultRowHeight="12.75" x14ac:dyDescent="0.2"/>
  <cols>
    <col min="1" max="1" width="60.140625" style="45" customWidth="1"/>
    <col min="2" max="6" width="10" style="46" customWidth="1"/>
    <col min="7" max="7" width="10.140625" style="742" customWidth="1"/>
    <col min="8" max="8" width="22.5703125" style="734"/>
    <col min="9" max="9" width="22.5703125" style="46"/>
    <col min="10" max="10" width="12" style="46" customWidth="1"/>
    <col min="11" max="11" width="10.42578125" style="46" customWidth="1"/>
    <col min="12" max="12" width="9.85546875" style="46" customWidth="1"/>
    <col min="13" max="13" width="9.42578125" style="46" customWidth="1"/>
    <col min="14" max="14" width="8.140625" style="46" customWidth="1"/>
    <col min="15" max="16384" width="22.5703125" style="46"/>
  </cols>
  <sheetData>
    <row r="1" spans="1:8" ht="18" x14ac:dyDescent="0.25">
      <c r="A1" s="878" t="s">
        <v>462</v>
      </c>
      <c r="B1" s="878"/>
      <c r="C1" s="878"/>
      <c r="D1" s="878"/>
      <c r="E1" s="878"/>
      <c r="F1" s="878"/>
    </row>
    <row r="3" spans="1:8" ht="15.75" x14ac:dyDescent="0.25">
      <c r="A3" s="880" t="s">
        <v>587</v>
      </c>
      <c r="B3" s="880"/>
      <c r="C3" s="880"/>
      <c r="D3" s="880"/>
      <c r="E3" s="880"/>
      <c r="F3" s="880"/>
    </row>
    <row r="4" spans="1:8" s="48" customFormat="1" ht="15.75" x14ac:dyDescent="0.25">
      <c r="A4" s="47"/>
      <c r="G4" s="743"/>
      <c r="H4" s="740"/>
    </row>
    <row r="5" spans="1:8" s="48" customFormat="1" ht="15.75" x14ac:dyDescent="0.25">
      <c r="A5" s="901" t="s">
        <v>70</v>
      </c>
      <c r="B5" s="901"/>
      <c r="C5" s="901"/>
      <c r="D5" s="901"/>
      <c r="E5" s="901"/>
      <c r="F5" s="901"/>
      <c r="G5" s="743"/>
      <c r="H5" s="740"/>
    </row>
    <row r="6" spans="1:8" s="48" customFormat="1" ht="15.75" x14ac:dyDescent="0.25">
      <c r="A6" s="47"/>
      <c r="G6" s="743"/>
      <c r="H6" s="740"/>
    </row>
    <row r="7" spans="1:8" ht="16.5" thickBot="1" x14ac:dyDescent="0.3">
      <c r="A7" s="49"/>
      <c r="B7" s="50"/>
      <c r="C7" s="51"/>
      <c r="D7" s="52"/>
      <c r="F7" s="52" t="s">
        <v>71</v>
      </c>
    </row>
    <row r="8" spans="1:8" ht="13.5" thickBot="1" x14ac:dyDescent="0.25">
      <c r="A8" s="284" t="s">
        <v>72</v>
      </c>
      <c r="B8" s="508" t="s">
        <v>464</v>
      </c>
      <c r="C8" s="509" t="s">
        <v>346</v>
      </c>
      <c r="D8" s="510" t="s">
        <v>347</v>
      </c>
      <c r="E8" s="510" t="s">
        <v>364</v>
      </c>
      <c r="F8" s="511" t="s">
        <v>465</v>
      </c>
    </row>
    <row r="9" spans="1:8" s="45" customFormat="1" x14ac:dyDescent="0.2">
      <c r="A9" s="285" t="s">
        <v>73</v>
      </c>
      <c r="B9" s="427">
        <f>SUM(B11:B13)</f>
        <v>3200600</v>
      </c>
      <c r="C9" s="338">
        <f>SUM(C11:C13)</f>
        <v>3360900</v>
      </c>
      <c r="D9" s="53">
        <f>SUM(D11:D13)</f>
        <v>3461700</v>
      </c>
      <c r="E9" s="53">
        <f>SUM(E11:E13)</f>
        <v>3565524</v>
      </c>
      <c r="F9" s="286">
        <f>SUM(F11:F13)</f>
        <v>3672462.72</v>
      </c>
      <c r="G9" s="742"/>
      <c r="H9" s="734"/>
    </row>
    <row r="10" spans="1:8" s="45" customFormat="1" x14ac:dyDescent="0.2">
      <c r="A10" s="287" t="s">
        <v>74</v>
      </c>
      <c r="B10" s="425"/>
      <c r="C10" s="54"/>
      <c r="D10" s="54"/>
      <c r="E10" s="54"/>
      <c r="F10" s="288"/>
      <c r="G10" s="742"/>
      <c r="H10" s="739"/>
    </row>
    <row r="11" spans="1:8" s="45" customFormat="1" x14ac:dyDescent="0.2">
      <c r="A11" s="500" t="s">
        <v>218</v>
      </c>
      <c r="B11" s="426">
        <v>3200000</v>
      </c>
      <c r="C11" s="340">
        <v>3360000</v>
      </c>
      <c r="D11" s="55">
        <f>C11*(1+$F$40)</f>
        <v>3460800</v>
      </c>
      <c r="E11" s="55">
        <f>D11*(1+$F$40)</f>
        <v>3564624</v>
      </c>
      <c r="F11" s="289">
        <f>E11*(1+$F$40)</f>
        <v>3671562.72</v>
      </c>
      <c r="G11" s="743"/>
      <c r="H11" s="734"/>
    </row>
    <row r="12" spans="1:8" s="45" customFormat="1" x14ac:dyDescent="0.2">
      <c r="A12" s="504" t="s">
        <v>75</v>
      </c>
      <c r="B12" s="429">
        <v>600</v>
      </c>
      <c r="C12" s="406">
        <v>600</v>
      </c>
      <c r="D12" s="407">
        <v>600</v>
      </c>
      <c r="E12" s="407">
        <v>600</v>
      </c>
      <c r="F12" s="430">
        <v>600</v>
      </c>
      <c r="G12" s="743"/>
      <c r="H12" s="734"/>
    </row>
    <row r="13" spans="1:8" s="45" customFormat="1" ht="13.5" thickBot="1" x14ac:dyDescent="0.25">
      <c r="A13" s="749" t="s">
        <v>576</v>
      </c>
      <c r="B13" s="750">
        <v>0</v>
      </c>
      <c r="C13" s="751">
        <v>300</v>
      </c>
      <c r="D13" s="752">
        <v>300</v>
      </c>
      <c r="E13" s="752">
        <v>300</v>
      </c>
      <c r="F13" s="753">
        <v>300</v>
      </c>
      <c r="G13" s="743"/>
      <c r="H13" s="734"/>
    </row>
    <row r="14" spans="1:8" s="45" customFormat="1" x14ac:dyDescent="0.2">
      <c r="A14" s="501" t="s">
        <v>76</v>
      </c>
      <c r="B14" s="427">
        <f>SUM(B16:B24)</f>
        <v>79654.460000000006</v>
      </c>
      <c r="C14" s="339">
        <f>SUM(C16:C24)</f>
        <v>85237.790000000008</v>
      </c>
      <c r="D14" s="283">
        <f>SUM(D16:D24)</f>
        <v>90715.790000000008</v>
      </c>
      <c r="E14" s="283">
        <f>SUM(E16:E24)</f>
        <v>90715.790000000008</v>
      </c>
      <c r="F14" s="428">
        <f>SUM(F16:F24)</f>
        <v>90715.790000000008</v>
      </c>
      <c r="G14" s="743"/>
      <c r="H14" s="734"/>
    </row>
    <row r="15" spans="1:8" s="45" customFormat="1" x14ac:dyDescent="0.2">
      <c r="A15" s="502" t="s">
        <v>77</v>
      </c>
      <c r="B15" s="425"/>
      <c r="C15" s="54"/>
      <c r="D15" s="54"/>
      <c r="E15" s="54"/>
      <c r="F15" s="288"/>
      <c r="G15" s="743"/>
      <c r="H15" s="734"/>
    </row>
    <row r="16" spans="1:8" s="45" customFormat="1" x14ac:dyDescent="0.2">
      <c r="A16" s="500" t="s">
        <v>458</v>
      </c>
      <c r="B16" s="426">
        <v>1000</v>
      </c>
      <c r="C16" s="340">
        <v>5000</v>
      </c>
      <c r="D16" s="55">
        <v>5000</v>
      </c>
      <c r="E16" s="55">
        <v>5000</v>
      </c>
      <c r="F16" s="289">
        <v>5000</v>
      </c>
      <c r="G16" s="743"/>
      <c r="H16" s="734"/>
    </row>
    <row r="17" spans="1:9" s="45" customFormat="1" x14ac:dyDescent="0.2">
      <c r="A17" s="500" t="s">
        <v>457</v>
      </c>
      <c r="B17" s="426">
        <v>18000</v>
      </c>
      <c r="C17" s="340">
        <v>18000</v>
      </c>
      <c r="D17" s="55">
        <v>18000</v>
      </c>
      <c r="E17" s="55">
        <v>18000</v>
      </c>
      <c r="F17" s="289">
        <v>18000</v>
      </c>
      <c r="G17" s="758"/>
      <c r="H17" s="734"/>
    </row>
    <row r="18" spans="1:9" s="45" customFormat="1" x14ac:dyDescent="0.2">
      <c r="A18" s="500" t="s">
        <v>351</v>
      </c>
      <c r="B18" s="426">
        <v>0</v>
      </c>
      <c r="C18" s="340">
        <v>0</v>
      </c>
      <c r="D18" s="55">
        <v>0</v>
      </c>
      <c r="E18" s="55">
        <v>0</v>
      </c>
      <c r="F18" s="289">
        <v>0</v>
      </c>
      <c r="G18" s="743"/>
      <c r="H18" s="734"/>
    </row>
    <row r="19" spans="1:9" s="45" customFormat="1" x14ac:dyDescent="0.2">
      <c r="A19" s="500" t="s">
        <v>350</v>
      </c>
      <c r="B19" s="426">
        <v>34156.44</v>
      </c>
      <c r="C19" s="340">
        <v>36139.79</v>
      </c>
      <c r="D19" s="55">
        <v>36139.79</v>
      </c>
      <c r="E19" s="55">
        <v>36139.79</v>
      </c>
      <c r="F19" s="289">
        <v>36139.79</v>
      </c>
      <c r="G19" s="464"/>
      <c r="H19" s="734"/>
    </row>
    <row r="20" spans="1:9" s="45" customFormat="1" ht="13.5" customHeight="1" x14ac:dyDescent="0.2">
      <c r="A20" s="503" t="s">
        <v>253</v>
      </c>
      <c r="B20" s="429">
        <v>8000</v>
      </c>
      <c r="C20" s="406">
        <v>8000</v>
      </c>
      <c r="D20" s="407">
        <v>8000</v>
      </c>
      <c r="E20" s="407">
        <v>8000</v>
      </c>
      <c r="F20" s="430">
        <v>8000</v>
      </c>
      <c r="G20" s="743"/>
      <c r="H20" s="734"/>
      <c r="I20" s="817"/>
    </row>
    <row r="21" spans="1:9" s="45" customFormat="1" x14ac:dyDescent="0.2">
      <c r="A21" s="504" t="s">
        <v>443</v>
      </c>
      <c r="B21" s="448">
        <v>11400.02</v>
      </c>
      <c r="C21" s="449">
        <v>11000</v>
      </c>
      <c r="D21" s="450">
        <v>11000</v>
      </c>
      <c r="E21" s="450">
        <v>11000</v>
      </c>
      <c r="F21" s="451">
        <v>11000</v>
      </c>
      <c r="G21" s="744"/>
      <c r="H21" s="734"/>
    </row>
    <row r="22" spans="1:9" s="45" customFormat="1" x14ac:dyDescent="0.2">
      <c r="A22" s="504" t="s">
        <v>372</v>
      </c>
      <c r="B22" s="448">
        <v>438</v>
      </c>
      <c r="C22" s="449">
        <v>438</v>
      </c>
      <c r="D22" s="450">
        <v>5916</v>
      </c>
      <c r="E22" s="450">
        <v>5916</v>
      </c>
      <c r="F22" s="451">
        <v>5916</v>
      </c>
      <c r="G22" s="743"/>
      <c r="H22" s="734"/>
    </row>
    <row r="23" spans="1:9" s="45" customFormat="1" x14ac:dyDescent="0.2">
      <c r="A23" s="590" t="s">
        <v>373</v>
      </c>
      <c r="B23" s="591">
        <v>6020</v>
      </c>
      <c r="C23" s="592">
        <v>6020</v>
      </c>
      <c r="D23" s="593">
        <v>6020</v>
      </c>
      <c r="E23" s="593">
        <v>6020</v>
      </c>
      <c r="F23" s="594">
        <v>6020</v>
      </c>
      <c r="G23" s="743"/>
      <c r="H23" s="734"/>
    </row>
    <row r="24" spans="1:9" s="45" customFormat="1" ht="13.5" thickBot="1" x14ac:dyDescent="0.25">
      <c r="A24" s="590" t="s">
        <v>452</v>
      </c>
      <c r="B24" s="591">
        <v>640</v>
      </c>
      <c r="C24" s="592">
        <v>640</v>
      </c>
      <c r="D24" s="593">
        <v>640</v>
      </c>
      <c r="E24" s="593">
        <v>640</v>
      </c>
      <c r="F24" s="594">
        <v>640</v>
      </c>
      <c r="G24" s="743"/>
      <c r="H24" s="734"/>
    </row>
    <row r="25" spans="1:9" s="45" customFormat="1" x14ac:dyDescent="0.2">
      <c r="A25" s="505" t="s">
        <v>78</v>
      </c>
      <c r="B25" s="424">
        <f>B27+B30+B31</f>
        <v>104067.2</v>
      </c>
      <c r="C25" s="338">
        <f>C27+C30+C31</f>
        <v>108970.56</v>
      </c>
      <c r="D25" s="53">
        <f>D27+D30+D31</f>
        <v>113069.088</v>
      </c>
      <c r="E25" s="53">
        <f>E27+E30+E31</f>
        <v>117372.54240000001</v>
      </c>
      <c r="F25" s="286">
        <f>F27+F30+F31</f>
        <v>121891.16952000001</v>
      </c>
      <c r="G25" s="743"/>
      <c r="H25" s="734"/>
    </row>
    <row r="26" spans="1:9" s="45" customFormat="1" x14ac:dyDescent="0.2">
      <c r="A26" s="502" t="s">
        <v>77</v>
      </c>
      <c r="B26" s="425"/>
      <c r="C26" s="54"/>
      <c r="D26" s="54"/>
      <c r="E26" s="54"/>
      <c r="F26" s="288"/>
      <c r="G26" s="743"/>
      <c r="H26" s="734"/>
    </row>
    <row r="27" spans="1:9" s="45" customFormat="1" x14ac:dyDescent="0.2">
      <c r="A27" s="500" t="s">
        <v>79</v>
      </c>
      <c r="B27" s="426">
        <v>78067.199999999997</v>
      </c>
      <c r="C27" s="340">
        <f>C29</f>
        <v>81970.559999999998</v>
      </c>
      <c r="D27" s="57">
        <f>D29</f>
        <v>86069.088000000003</v>
      </c>
      <c r="E27" s="57">
        <f>E29</f>
        <v>90372.542400000006</v>
      </c>
      <c r="F27" s="494">
        <f>F29</f>
        <v>94891.16952000001</v>
      </c>
      <c r="G27" s="743"/>
      <c r="H27" s="734"/>
    </row>
    <row r="28" spans="1:9" s="45" customFormat="1" x14ac:dyDescent="0.2">
      <c r="A28" s="502" t="s">
        <v>80</v>
      </c>
      <c r="B28" s="431"/>
      <c r="C28" s="342"/>
      <c r="D28" s="58"/>
      <c r="E28" s="58"/>
      <c r="F28" s="432"/>
      <c r="G28" s="743"/>
      <c r="H28" s="734"/>
    </row>
    <row r="29" spans="1:9" s="45" customFormat="1" x14ac:dyDescent="0.2">
      <c r="A29" s="502" t="s">
        <v>376</v>
      </c>
      <c r="B29" s="433">
        <v>78067.199999999997</v>
      </c>
      <c r="C29" s="512">
        <v>81970.559999999998</v>
      </c>
      <c r="D29" s="513">
        <f>C29*(1+$F$44)</f>
        <v>86069.088000000003</v>
      </c>
      <c r="E29" s="513">
        <f>D29*(1+$F$44)</f>
        <v>90372.542400000006</v>
      </c>
      <c r="F29" s="514">
        <f>E29*(1+$F$44)</f>
        <v>94891.16952000001</v>
      </c>
      <c r="G29" s="743"/>
      <c r="H29" s="734"/>
    </row>
    <row r="30" spans="1:9" s="45" customFormat="1" x14ac:dyDescent="0.2">
      <c r="A30" s="493" t="s">
        <v>377</v>
      </c>
      <c r="B30" s="426">
        <v>26000</v>
      </c>
      <c r="C30" s="340">
        <v>27000</v>
      </c>
      <c r="D30" s="55">
        <v>27000</v>
      </c>
      <c r="E30" s="55">
        <v>27000</v>
      </c>
      <c r="F30" s="289">
        <v>27000</v>
      </c>
      <c r="G30" s="742"/>
      <c r="H30" s="734"/>
    </row>
    <row r="31" spans="1:9" s="45" customFormat="1" ht="13.5" thickBot="1" x14ac:dyDescent="0.25">
      <c r="A31" s="495" t="s">
        <v>81</v>
      </c>
      <c r="B31" s="434">
        <v>0</v>
      </c>
      <c r="C31" s="341">
        <v>0</v>
      </c>
      <c r="D31" s="56">
        <v>0</v>
      </c>
      <c r="E31" s="56">
        <v>0</v>
      </c>
      <c r="F31" s="435">
        <v>0</v>
      </c>
      <c r="G31" s="745"/>
      <c r="H31" s="734"/>
    </row>
    <row r="32" spans="1:9" s="45" customFormat="1" ht="13.5" thickBot="1" x14ac:dyDescent="0.25">
      <c r="A32" s="496" t="s">
        <v>82</v>
      </c>
      <c r="B32" s="436">
        <v>0</v>
      </c>
      <c r="C32" s="343">
        <v>0</v>
      </c>
      <c r="D32" s="59">
        <v>0</v>
      </c>
      <c r="E32" s="59">
        <v>0</v>
      </c>
      <c r="F32" s="437">
        <v>0</v>
      </c>
      <c r="G32" s="742"/>
      <c r="H32" s="734"/>
    </row>
    <row r="33" spans="1:8" s="45" customFormat="1" ht="13.5" thickBot="1" x14ac:dyDescent="0.25">
      <c r="A33" s="497" t="s">
        <v>83</v>
      </c>
      <c r="B33" s="438">
        <f>B25+B14+B9</f>
        <v>3384321.66</v>
      </c>
      <c r="C33" s="344">
        <f>C25+C14+C9+C32</f>
        <v>3555108.35</v>
      </c>
      <c r="D33" s="60">
        <f>D25+D14+D9+D32</f>
        <v>3665484.878</v>
      </c>
      <c r="E33" s="60">
        <f>E25+E14+E9+E32</f>
        <v>3773612.3324000002</v>
      </c>
      <c r="F33" s="439">
        <f>F25+F14+F9+F32</f>
        <v>3885069.6795200002</v>
      </c>
      <c r="G33" s="742"/>
      <c r="H33" s="734"/>
    </row>
    <row r="34" spans="1:8" s="45" customFormat="1" ht="13.5" thickBot="1" x14ac:dyDescent="0.25">
      <c r="A34" s="498" t="s">
        <v>84</v>
      </c>
      <c r="B34" s="440"/>
      <c r="C34" s="61"/>
      <c r="D34" s="61"/>
      <c r="E34" s="61"/>
      <c r="F34" s="441"/>
      <c r="G34" s="742"/>
      <c r="H34" s="734"/>
    </row>
    <row r="35" spans="1:8" s="45" customFormat="1" x14ac:dyDescent="0.2">
      <c r="A35" s="285" t="s">
        <v>85</v>
      </c>
      <c r="B35" s="424">
        <v>0</v>
      </c>
      <c r="C35" s="338">
        <v>0</v>
      </c>
      <c r="D35" s="53">
        <v>0</v>
      </c>
      <c r="E35" s="53">
        <v>0</v>
      </c>
      <c r="F35" s="286">
        <v>0</v>
      </c>
      <c r="G35" s="742"/>
      <c r="H35" s="734"/>
    </row>
    <row r="36" spans="1:8" s="45" customFormat="1" ht="23.25" thickBot="1" x14ac:dyDescent="0.25">
      <c r="A36" s="499" t="s">
        <v>192</v>
      </c>
      <c r="B36" s="485">
        <v>0</v>
      </c>
      <c r="C36" s="486">
        <v>0</v>
      </c>
      <c r="D36" s="487">
        <v>0</v>
      </c>
      <c r="E36" s="487">
        <v>0</v>
      </c>
      <c r="F36" s="488">
        <v>0</v>
      </c>
      <c r="G36" s="742"/>
      <c r="H36" s="734"/>
    </row>
    <row r="37" spans="1:8" s="45" customFormat="1" ht="13.5" thickBot="1" x14ac:dyDescent="0.25">
      <c r="A37" s="489" t="s">
        <v>86</v>
      </c>
      <c r="B37" s="490">
        <f>B33+B35+B36</f>
        <v>3384321.66</v>
      </c>
      <c r="C37" s="491">
        <f>C33+C35+C36</f>
        <v>3555108.35</v>
      </c>
      <c r="D37" s="491">
        <f>D33+D35+D36</f>
        <v>3665484.878</v>
      </c>
      <c r="E37" s="491">
        <f>E33+E35+E36</f>
        <v>3773612.3324000002</v>
      </c>
      <c r="F37" s="492">
        <f>F33+F35+F36</f>
        <v>3885069.6795200002</v>
      </c>
      <c r="G37" s="742"/>
      <c r="H37" s="739"/>
    </row>
    <row r="39" spans="1:8" x14ac:dyDescent="0.2">
      <c r="A39" s="62" t="s">
        <v>143</v>
      </c>
    </row>
    <row r="40" spans="1:8" s="45" customFormat="1" ht="36.75" customHeight="1" x14ac:dyDescent="0.2">
      <c r="A40" s="903" t="s">
        <v>720</v>
      </c>
      <c r="B40" s="903"/>
      <c r="C40" s="903"/>
      <c r="D40" s="903"/>
      <c r="E40" s="903"/>
      <c r="F40" s="741">
        <v>0.03</v>
      </c>
      <c r="G40" s="743"/>
      <c r="H40" s="739"/>
    </row>
    <row r="41" spans="1:8" ht="29.25" customHeight="1" x14ac:dyDescent="0.2">
      <c r="A41" s="902" t="s">
        <v>472</v>
      </c>
      <c r="B41" s="902"/>
      <c r="C41" s="902"/>
      <c r="D41" s="902"/>
      <c r="E41" s="902"/>
      <c r="F41" s="902"/>
      <c r="G41" s="743"/>
    </row>
    <row r="42" spans="1:8" ht="39.75" customHeight="1" x14ac:dyDescent="0.2">
      <c r="A42" s="902" t="s">
        <v>352</v>
      </c>
      <c r="B42" s="902"/>
      <c r="C42" s="902"/>
      <c r="D42" s="902"/>
      <c r="E42" s="902"/>
      <c r="F42" s="506"/>
      <c r="G42" s="743"/>
    </row>
    <row r="43" spans="1:8" x14ac:dyDescent="0.2">
      <c r="A43" s="588" t="s">
        <v>584</v>
      </c>
      <c r="B43" s="588"/>
      <c r="C43" s="588"/>
      <c r="D43" s="588"/>
      <c r="E43" s="588"/>
      <c r="F43" s="588"/>
      <c r="G43" s="743"/>
    </row>
    <row r="44" spans="1:8" ht="23.25" customHeight="1" x14ac:dyDescent="0.2">
      <c r="A44" s="900" t="s">
        <v>471</v>
      </c>
      <c r="B44" s="900"/>
      <c r="C44" s="900"/>
      <c r="D44" s="900"/>
      <c r="E44" s="900"/>
      <c r="F44" s="741">
        <v>0.05</v>
      </c>
      <c r="G44" s="743"/>
    </row>
    <row r="45" spans="1:8" x14ac:dyDescent="0.2">
      <c r="A45" s="900" t="s">
        <v>585</v>
      </c>
      <c r="B45" s="900"/>
      <c r="C45" s="900"/>
      <c r="D45" s="900"/>
      <c r="E45" s="900"/>
      <c r="F45" s="900"/>
    </row>
    <row r="46" spans="1:8" x14ac:dyDescent="0.2">
      <c r="A46" s="63"/>
    </row>
    <row r="47" spans="1:8" x14ac:dyDescent="0.2">
      <c r="A47" s="63"/>
      <c r="B47" s="290"/>
      <c r="C47" s="290"/>
      <c r="D47" s="290"/>
      <c r="E47" s="290"/>
      <c r="F47" s="290"/>
    </row>
    <row r="48" spans="1:8" x14ac:dyDescent="0.2">
      <c r="A48" s="63"/>
      <c r="B48" s="290"/>
      <c r="C48" s="290"/>
      <c r="D48" s="290"/>
      <c r="E48" s="290"/>
      <c r="F48" s="290"/>
    </row>
    <row r="49" spans="2:6" x14ac:dyDescent="0.2">
      <c r="B49" s="290"/>
      <c r="C49" s="290"/>
      <c r="D49" s="290"/>
      <c r="E49" s="290"/>
      <c r="F49" s="290"/>
    </row>
    <row r="50" spans="2:6" x14ac:dyDescent="0.2">
      <c r="B50" s="290"/>
      <c r="C50" s="290"/>
      <c r="D50" s="290"/>
      <c r="E50" s="290"/>
      <c r="F50" s="290"/>
    </row>
    <row r="51" spans="2:6" x14ac:dyDescent="0.2">
      <c r="B51" s="290"/>
      <c r="C51" s="290"/>
      <c r="D51" s="290"/>
      <c r="E51" s="290"/>
      <c r="F51" s="290"/>
    </row>
    <row r="52" spans="2:6" x14ac:dyDescent="0.2">
      <c r="B52" s="290"/>
      <c r="C52" s="290"/>
      <c r="D52" s="290"/>
      <c r="E52" s="290"/>
      <c r="F52" s="290"/>
    </row>
    <row r="53" spans="2:6" x14ac:dyDescent="0.2">
      <c r="B53" s="290"/>
      <c r="C53" s="290"/>
      <c r="D53" s="290"/>
      <c r="E53" s="290"/>
      <c r="F53" s="290"/>
    </row>
    <row r="54" spans="2:6" x14ac:dyDescent="0.2">
      <c r="B54" s="290"/>
      <c r="C54" s="290"/>
      <c r="D54" s="290"/>
      <c r="E54" s="290"/>
      <c r="F54" s="290"/>
    </row>
    <row r="55" spans="2:6" x14ac:dyDescent="0.2">
      <c r="B55" s="290"/>
      <c r="C55" s="290"/>
      <c r="D55" s="290"/>
      <c r="E55" s="290"/>
      <c r="F55" s="290"/>
    </row>
    <row r="56" spans="2:6" x14ac:dyDescent="0.2">
      <c r="B56" s="290"/>
      <c r="C56" s="290"/>
      <c r="D56" s="290"/>
      <c r="E56" s="290"/>
      <c r="F56" s="290"/>
    </row>
    <row r="57" spans="2:6" x14ac:dyDescent="0.2">
      <c r="B57" s="290"/>
      <c r="C57" s="290"/>
      <c r="D57" s="290"/>
      <c r="E57" s="290"/>
      <c r="F57" s="290"/>
    </row>
    <row r="58" spans="2:6" x14ac:dyDescent="0.2">
      <c r="B58" s="290"/>
      <c r="C58" s="290"/>
      <c r="D58" s="290"/>
      <c r="E58" s="290"/>
      <c r="F58" s="290"/>
    </row>
    <row r="59" spans="2:6" x14ac:dyDescent="0.2">
      <c r="B59" s="290"/>
      <c r="C59" s="290"/>
      <c r="D59" s="290"/>
      <c r="E59" s="290"/>
      <c r="F59" s="290"/>
    </row>
    <row r="60" spans="2:6" x14ac:dyDescent="0.2">
      <c r="B60" s="290"/>
      <c r="C60" s="290"/>
      <c r="D60" s="290"/>
      <c r="E60" s="290"/>
      <c r="F60" s="290"/>
    </row>
    <row r="61" spans="2:6" x14ac:dyDescent="0.2">
      <c r="B61" s="290"/>
      <c r="C61" s="290"/>
      <c r="D61" s="290"/>
      <c r="E61" s="290"/>
      <c r="F61" s="290"/>
    </row>
    <row r="62" spans="2:6" ht="13.5" customHeight="1" x14ac:dyDescent="0.2"/>
    <row r="63" spans="2:6" ht="13.5" customHeight="1" x14ac:dyDescent="0.2"/>
  </sheetData>
  <sheetProtection selectLockedCells="1" selectUnlockedCells="1"/>
  <mergeCells count="8">
    <mergeCell ref="A44:E44"/>
    <mergeCell ref="A45:F45"/>
    <mergeCell ref="A1:F1"/>
    <mergeCell ref="A3:F3"/>
    <mergeCell ref="A5:F5"/>
    <mergeCell ref="A41:F41"/>
    <mergeCell ref="A40:E40"/>
    <mergeCell ref="A42:E42"/>
  </mergeCells>
  <phoneticPr fontId="24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9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P109"/>
  <sheetViews>
    <sheetView topLeftCell="A76" zoomScaleNormal="100" workbookViewId="0">
      <selection activeCell="R91" sqref="R91"/>
    </sheetView>
  </sheetViews>
  <sheetFormatPr defaultRowHeight="12.75" x14ac:dyDescent="0.2"/>
  <cols>
    <col min="1" max="2" width="3" style="221" bestFit="1" customWidth="1"/>
    <col min="3" max="3" width="8.42578125" style="221" bestFit="1" customWidth="1"/>
    <col min="4" max="4" width="4.85546875" style="221" customWidth="1"/>
    <col min="5" max="5" width="38.7109375" style="221" customWidth="1"/>
    <col min="6" max="6" width="11.28515625" style="221" bestFit="1" customWidth="1"/>
    <col min="7" max="7" width="12.28515625" style="221" customWidth="1"/>
    <col min="8" max="8" width="12.7109375" style="408" customWidth="1"/>
    <col min="9" max="9" width="11.7109375" style="221" customWidth="1"/>
    <col min="10" max="10" width="9.140625" style="598" bestFit="1" customWidth="1"/>
    <col min="11" max="11" width="11.7109375" style="221" bestFit="1" customWidth="1"/>
    <col min="12" max="12" width="9.140625" style="221"/>
    <col min="13" max="13" width="9.7109375" style="221" bestFit="1" customWidth="1"/>
    <col min="14" max="16384" width="9.140625" style="221"/>
  </cols>
  <sheetData>
    <row r="1" spans="1:16" ht="30.75" customHeight="1" x14ac:dyDescent="0.2">
      <c r="A1" s="910" t="s">
        <v>466</v>
      </c>
      <c r="B1" s="910"/>
      <c r="C1" s="910"/>
      <c r="D1" s="910"/>
      <c r="E1" s="910"/>
      <c r="F1" s="910"/>
      <c r="G1" s="910"/>
      <c r="H1" s="910"/>
      <c r="I1" s="910"/>
      <c r="J1" s="910"/>
    </row>
    <row r="2" spans="1:16" ht="13.5" customHeight="1" thickBot="1" x14ac:dyDescent="0.3">
      <c r="A2" s="222"/>
      <c r="B2" s="223"/>
      <c r="C2" s="222"/>
      <c r="D2" s="224"/>
      <c r="E2" s="222"/>
      <c r="F2" s="222"/>
      <c r="G2" s="222"/>
      <c r="H2" s="820"/>
      <c r="I2" s="225" t="s">
        <v>152</v>
      </c>
    </row>
    <row r="3" spans="1:16" ht="34.5" thickBot="1" x14ac:dyDescent="0.25">
      <c r="A3" s="574" t="s">
        <v>153</v>
      </c>
      <c r="B3" s="575" t="s">
        <v>154</v>
      </c>
      <c r="C3" s="576" t="s">
        <v>155</v>
      </c>
      <c r="D3" s="577" t="s">
        <v>10</v>
      </c>
      <c r="E3" s="578" t="s">
        <v>156</v>
      </c>
      <c r="F3" s="579" t="s">
        <v>464</v>
      </c>
      <c r="G3" s="580" t="s">
        <v>467</v>
      </c>
      <c r="H3" s="821" t="s">
        <v>468</v>
      </c>
      <c r="I3" s="819" t="s">
        <v>469</v>
      </c>
      <c r="J3" s="581" t="s">
        <v>586</v>
      </c>
      <c r="K3" s="772"/>
      <c r="L3" s="598"/>
      <c r="M3" s="598"/>
      <c r="N3" s="598"/>
      <c r="O3" s="598"/>
      <c r="P3" s="598"/>
    </row>
    <row r="4" spans="1:16" ht="13.5" thickBot="1" x14ac:dyDescent="0.25">
      <c r="A4" s="226" t="s">
        <v>153</v>
      </c>
      <c r="B4" s="227" t="s">
        <v>16</v>
      </c>
      <c r="C4" s="228">
        <v>910</v>
      </c>
      <c r="D4" s="229" t="s">
        <v>16</v>
      </c>
      <c r="E4" s="230" t="s">
        <v>157</v>
      </c>
      <c r="F4" s="231">
        <f>SUM(F5:F6)</f>
        <v>33923.699999999997</v>
      </c>
      <c r="G4" s="232">
        <f>SUM(G5:G6)</f>
        <v>39337.699999999997</v>
      </c>
      <c r="H4" s="822">
        <f>SUM(H5:H6)</f>
        <v>39337.699999999997</v>
      </c>
      <c r="I4" s="480">
        <f>H4-F4</f>
        <v>5414</v>
      </c>
      <c r="J4" s="762">
        <f>(H4/F4)-1</f>
        <v>0.15959344057399405</v>
      </c>
    </row>
    <row r="5" spans="1:16" x14ac:dyDescent="0.2">
      <c r="A5" s="233"/>
      <c r="B5" s="234" t="s">
        <v>154</v>
      </c>
      <c r="C5" s="235">
        <v>91001</v>
      </c>
      <c r="D5" s="236" t="s">
        <v>14</v>
      </c>
      <c r="E5" s="237" t="s">
        <v>158</v>
      </c>
      <c r="F5" s="306">
        <v>5700</v>
      </c>
      <c r="G5" s="238">
        <v>5750</v>
      </c>
      <c r="H5" s="823">
        <v>5750</v>
      </c>
      <c r="I5" s="595">
        <f>H5-F5</f>
        <v>50</v>
      </c>
      <c r="J5" s="763">
        <f t="shared" ref="J5:J68" si="0">(H5/F5)-1</f>
        <v>8.7719298245614308E-3</v>
      </c>
    </row>
    <row r="6" spans="1:16" ht="13.5" thickBot="1" x14ac:dyDescent="0.25">
      <c r="A6" s="239"/>
      <c r="B6" s="240" t="s">
        <v>154</v>
      </c>
      <c r="C6" s="241">
        <v>91015</v>
      </c>
      <c r="D6" s="242" t="s">
        <v>62</v>
      </c>
      <c r="E6" s="243" t="s">
        <v>159</v>
      </c>
      <c r="F6" s="307">
        <v>28223.7</v>
      </c>
      <c r="G6" s="245">
        <v>33587.699999999997</v>
      </c>
      <c r="H6" s="824">
        <v>33587.699999999997</v>
      </c>
      <c r="I6" s="761">
        <f>H6-F6</f>
        <v>5363.9999999999964</v>
      </c>
      <c r="J6" s="764">
        <f t="shared" si="0"/>
        <v>0.19005304052976735</v>
      </c>
    </row>
    <row r="7" spans="1:16" ht="13.5" thickBot="1" x14ac:dyDescent="0.25">
      <c r="A7" s="246" t="s">
        <v>153</v>
      </c>
      <c r="B7" s="247" t="s">
        <v>16</v>
      </c>
      <c r="C7" s="248">
        <v>911</v>
      </c>
      <c r="D7" s="249" t="s">
        <v>16</v>
      </c>
      <c r="E7" s="250" t="s">
        <v>160</v>
      </c>
      <c r="F7" s="231">
        <f>SUM(F8)</f>
        <v>317568.5</v>
      </c>
      <c r="G7" s="232">
        <f>SUM(G8)</f>
        <v>331902.5</v>
      </c>
      <c r="H7" s="822">
        <f>SUM(H8)</f>
        <v>331902.5</v>
      </c>
      <c r="I7" s="480">
        <f>H7-F7</f>
        <v>14334</v>
      </c>
      <c r="J7" s="762">
        <f t="shared" si="0"/>
        <v>4.5136718534741327E-2</v>
      </c>
    </row>
    <row r="8" spans="1:16" ht="13.5" thickBot="1" x14ac:dyDescent="0.25">
      <c r="A8" s="239"/>
      <c r="B8" s="240" t="s">
        <v>154</v>
      </c>
      <c r="C8" s="241">
        <v>91115</v>
      </c>
      <c r="D8" s="242" t="s">
        <v>62</v>
      </c>
      <c r="E8" s="243" t="s">
        <v>159</v>
      </c>
      <c r="F8" s="307">
        <v>317568.5</v>
      </c>
      <c r="G8" s="245">
        <v>331902.5</v>
      </c>
      <c r="H8" s="824">
        <v>331902.5</v>
      </c>
      <c r="I8" s="482"/>
      <c r="J8" s="765">
        <f t="shared" si="0"/>
        <v>4.5136718534741327E-2</v>
      </c>
      <c r="K8" s="598"/>
      <c r="L8" s="598"/>
      <c r="M8" s="598"/>
    </row>
    <row r="9" spans="1:16" ht="13.5" customHeight="1" thickBot="1" x14ac:dyDescent="0.25">
      <c r="A9" s="246" t="s">
        <v>153</v>
      </c>
      <c r="B9" s="247" t="s">
        <v>16</v>
      </c>
      <c r="C9" s="248">
        <v>912</v>
      </c>
      <c r="D9" s="249" t="s">
        <v>16</v>
      </c>
      <c r="E9" s="250" t="s">
        <v>342</v>
      </c>
      <c r="F9" s="305">
        <f>SUM(F10:F15)</f>
        <v>73040.5</v>
      </c>
      <c r="G9" s="232">
        <f>SUM(G10:G15)</f>
        <v>103961</v>
      </c>
      <c r="H9" s="822">
        <f>SUM(H10:H15)</f>
        <v>58161</v>
      </c>
      <c r="I9" s="480">
        <f>H9-F9</f>
        <v>-14879.5</v>
      </c>
      <c r="J9" s="762">
        <f t="shared" si="0"/>
        <v>-0.20371574674324522</v>
      </c>
      <c r="K9" s="756"/>
      <c r="L9" s="598"/>
      <c r="M9" s="598"/>
    </row>
    <row r="10" spans="1:16" x14ac:dyDescent="0.2">
      <c r="A10" s="251"/>
      <c r="B10" s="252" t="s">
        <v>154</v>
      </c>
      <c r="C10" s="253">
        <v>91204</v>
      </c>
      <c r="D10" s="254" t="s">
        <v>27</v>
      </c>
      <c r="E10" s="255" t="s">
        <v>162</v>
      </c>
      <c r="F10" s="306">
        <v>9240</v>
      </c>
      <c r="G10" s="238">
        <v>6400</v>
      </c>
      <c r="H10" s="823">
        <v>4300</v>
      </c>
      <c r="I10" s="595">
        <f>H10-F10</f>
        <v>-4940</v>
      </c>
      <c r="J10" s="763">
        <f t="shared" si="0"/>
        <v>-0.53463203463203457</v>
      </c>
      <c r="K10" s="755"/>
      <c r="L10" s="755"/>
      <c r="M10" s="598"/>
    </row>
    <row r="11" spans="1:16" x14ac:dyDescent="0.2">
      <c r="A11" s="256"/>
      <c r="B11" s="257" t="s">
        <v>154</v>
      </c>
      <c r="C11" s="258">
        <v>91205</v>
      </c>
      <c r="D11" s="259" t="s">
        <v>31</v>
      </c>
      <c r="E11" s="260" t="s">
        <v>163</v>
      </c>
      <c r="F11" s="308">
        <v>6760</v>
      </c>
      <c r="G11" s="262">
        <v>7000</v>
      </c>
      <c r="H11" s="825">
        <v>5000</v>
      </c>
      <c r="I11" s="596">
        <f>H11-F11</f>
        <v>-1760</v>
      </c>
      <c r="J11" s="766">
        <f t="shared" si="0"/>
        <v>-0.26035502958579881</v>
      </c>
      <c r="K11" s="755"/>
      <c r="L11" s="755"/>
      <c r="M11" s="598"/>
    </row>
    <row r="12" spans="1:16" x14ac:dyDescent="0.2">
      <c r="A12" s="256"/>
      <c r="B12" s="257" t="s">
        <v>154</v>
      </c>
      <c r="C12" s="258">
        <v>91206</v>
      </c>
      <c r="D12" s="259" t="s">
        <v>34</v>
      </c>
      <c r="E12" s="260" t="s">
        <v>164</v>
      </c>
      <c r="F12" s="308">
        <v>27950</v>
      </c>
      <c r="G12" s="262">
        <v>21650</v>
      </c>
      <c r="H12" s="825">
        <v>6950</v>
      </c>
      <c r="I12" s="596">
        <f t="shared" ref="I12:I14" si="1">H12-F12</f>
        <v>-21000</v>
      </c>
      <c r="J12" s="766">
        <f t="shared" si="0"/>
        <v>-0.75134168157423975</v>
      </c>
      <c r="K12" s="755"/>
      <c r="L12" s="755"/>
      <c r="M12" s="598"/>
    </row>
    <row r="13" spans="1:16" x14ac:dyDescent="0.2">
      <c r="A13" s="256"/>
      <c r="B13" s="257" t="s">
        <v>154</v>
      </c>
      <c r="C13" s="258">
        <v>91207</v>
      </c>
      <c r="D13" s="259" t="s">
        <v>37</v>
      </c>
      <c r="E13" s="260" t="s">
        <v>165</v>
      </c>
      <c r="F13" s="308">
        <v>1290.5</v>
      </c>
      <c r="G13" s="262">
        <v>27900</v>
      </c>
      <c r="H13" s="825">
        <v>2900</v>
      </c>
      <c r="I13" s="596">
        <f t="shared" si="1"/>
        <v>1609.5</v>
      </c>
      <c r="J13" s="766">
        <f t="shared" si="0"/>
        <v>1.2471910112359552</v>
      </c>
      <c r="K13" s="755"/>
      <c r="L13" s="755"/>
      <c r="M13" s="598"/>
    </row>
    <row r="14" spans="1:16" x14ac:dyDescent="0.2">
      <c r="A14" s="256"/>
      <c r="B14" s="257" t="s">
        <v>154</v>
      </c>
      <c r="C14" s="258">
        <v>91208</v>
      </c>
      <c r="D14" s="259" t="s">
        <v>40</v>
      </c>
      <c r="E14" s="260" t="s">
        <v>166</v>
      </c>
      <c r="F14" s="308">
        <v>0</v>
      </c>
      <c r="G14" s="262">
        <v>0</v>
      </c>
      <c r="H14" s="825">
        <v>0</v>
      </c>
      <c r="I14" s="596">
        <f t="shared" si="1"/>
        <v>0</v>
      </c>
      <c r="J14" s="766"/>
      <c r="K14" s="755"/>
      <c r="L14" s="755"/>
      <c r="M14" s="598"/>
    </row>
    <row r="15" spans="1:16" ht="13.5" thickBot="1" x14ac:dyDescent="0.25">
      <c r="A15" s="256"/>
      <c r="B15" s="257" t="s">
        <v>154</v>
      </c>
      <c r="C15" s="258">
        <v>91209</v>
      </c>
      <c r="D15" s="259" t="s">
        <v>44</v>
      </c>
      <c r="E15" s="260" t="s">
        <v>167</v>
      </c>
      <c r="F15" s="308">
        <v>27800</v>
      </c>
      <c r="G15" s="262">
        <v>41011</v>
      </c>
      <c r="H15" s="825">
        <v>39011</v>
      </c>
      <c r="I15" s="596">
        <f>H15-F15</f>
        <v>11211</v>
      </c>
      <c r="J15" s="766">
        <f t="shared" si="0"/>
        <v>0.40327338129496404</v>
      </c>
      <c r="K15" s="755"/>
      <c r="L15" s="755"/>
      <c r="M15" s="598"/>
    </row>
    <row r="16" spans="1:16" ht="13.5" customHeight="1" thickBot="1" x14ac:dyDescent="0.25">
      <c r="A16" s="246" t="s">
        <v>153</v>
      </c>
      <c r="B16" s="247" t="s">
        <v>16</v>
      </c>
      <c r="C16" s="248">
        <v>913</v>
      </c>
      <c r="D16" s="249" t="s">
        <v>16</v>
      </c>
      <c r="E16" s="250" t="s">
        <v>161</v>
      </c>
      <c r="F16" s="305">
        <f>SUM(F17:F24)</f>
        <v>1080590.33</v>
      </c>
      <c r="G16" s="232">
        <f>SUM(G17:G24)</f>
        <v>1193758.1518999999</v>
      </c>
      <c r="H16" s="822">
        <f>SUM(H17:H24)</f>
        <v>1134572.2999999998</v>
      </c>
      <c r="I16" s="480">
        <f>H16-F16</f>
        <v>53981.969999999739</v>
      </c>
      <c r="J16" s="762">
        <f t="shared" si="0"/>
        <v>4.9955999513709992E-2</v>
      </c>
      <c r="K16" s="755"/>
      <c r="L16" s="755"/>
      <c r="M16" s="598"/>
    </row>
    <row r="17" spans="1:13" x14ac:dyDescent="0.2">
      <c r="A17" s="251"/>
      <c r="B17" s="252" t="s">
        <v>154</v>
      </c>
      <c r="C17" s="253">
        <v>91304</v>
      </c>
      <c r="D17" s="254" t="s">
        <v>27</v>
      </c>
      <c r="E17" s="255" t="s">
        <v>162</v>
      </c>
      <c r="F17" s="306">
        <v>281550</v>
      </c>
      <c r="G17" s="238">
        <v>327041.72300000006</v>
      </c>
      <c r="H17" s="823">
        <v>295627.49999999994</v>
      </c>
      <c r="I17" s="595">
        <f>H17-F17</f>
        <v>14077.499999999942</v>
      </c>
      <c r="J17" s="763">
        <f t="shared" si="0"/>
        <v>4.9999999999999822E-2</v>
      </c>
      <c r="K17" s="755"/>
      <c r="L17" s="755"/>
      <c r="M17" s="598"/>
    </row>
    <row r="18" spans="1:13" x14ac:dyDescent="0.2">
      <c r="A18" s="256"/>
      <c r="B18" s="257" t="s">
        <v>154</v>
      </c>
      <c r="C18" s="258">
        <v>91305</v>
      </c>
      <c r="D18" s="259" t="s">
        <v>31</v>
      </c>
      <c r="E18" s="260" t="s">
        <v>163</v>
      </c>
      <c r="F18" s="308">
        <v>137562.68</v>
      </c>
      <c r="G18" s="262">
        <v>148342.41890000002</v>
      </c>
      <c r="H18" s="825">
        <v>144440.79999999999</v>
      </c>
      <c r="I18" s="596">
        <f>H18-F18</f>
        <v>6878.1199999999953</v>
      </c>
      <c r="J18" s="766">
        <f t="shared" si="0"/>
        <v>4.999989822821127E-2</v>
      </c>
      <c r="K18" s="755"/>
      <c r="L18" s="755"/>
      <c r="M18" s="598"/>
    </row>
    <row r="19" spans="1:13" x14ac:dyDescent="0.2">
      <c r="A19" s="256"/>
      <c r="B19" s="257" t="s">
        <v>154</v>
      </c>
      <c r="C19" s="258">
        <v>91306</v>
      </c>
      <c r="D19" s="259" t="s">
        <v>34</v>
      </c>
      <c r="E19" s="260" t="s">
        <v>164</v>
      </c>
      <c r="F19" s="308">
        <v>309300</v>
      </c>
      <c r="G19" s="262">
        <v>347300</v>
      </c>
      <c r="H19" s="825">
        <v>324100</v>
      </c>
      <c r="I19" s="596">
        <f t="shared" ref="I19:I23" si="2">H19-F19</f>
        <v>14800</v>
      </c>
      <c r="J19" s="766">
        <f t="shared" si="0"/>
        <v>4.7849983834464815E-2</v>
      </c>
      <c r="K19" s="748"/>
      <c r="L19" s="748"/>
    </row>
    <row r="20" spans="1:13" x14ac:dyDescent="0.2">
      <c r="A20" s="256"/>
      <c r="B20" s="257" t="s">
        <v>154</v>
      </c>
      <c r="C20" s="258">
        <v>91307</v>
      </c>
      <c r="D20" s="259" t="s">
        <v>37</v>
      </c>
      <c r="E20" s="260" t="s">
        <v>165</v>
      </c>
      <c r="F20" s="308">
        <v>128387.65</v>
      </c>
      <c r="G20" s="262">
        <v>136850.01</v>
      </c>
      <c r="H20" s="825">
        <v>136130</v>
      </c>
      <c r="I20" s="596">
        <f t="shared" si="2"/>
        <v>7742.3500000000058</v>
      </c>
      <c r="J20" s="766">
        <f t="shared" si="0"/>
        <v>6.0304476326188849E-2</v>
      </c>
      <c r="K20" s="748"/>
      <c r="L20" s="748"/>
    </row>
    <row r="21" spans="1:13" x14ac:dyDescent="0.2">
      <c r="A21" s="256"/>
      <c r="B21" s="257" t="s">
        <v>154</v>
      </c>
      <c r="C21" s="258">
        <v>91308</v>
      </c>
      <c r="D21" s="259" t="s">
        <v>40</v>
      </c>
      <c r="E21" s="260" t="s">
        <v>166</v>
      </c>
      <c r="F21" s="308">
        <v>5720</v>
      </c>
      <c r="G21" s="262">
        <v>5950</v>
      </c>
      <c r="H21" s="825">
        <v>6000</v>
      </c>
      <c r="I21" s="596">
        <f t="shared" si="2"/>
        <v>280</v>
      </c>
      <c r="J21" s="766">
        <f t="shared" si="0"/>
        <v>4.8951048951048959E-2</v>
      </c>
      <c r="K21" s="748"/>
      <c r="L21" s="748"/>
    </row>
    <row r="22" spans="1:13" x14ac:dyDescent="0.2">
      <c r="A22" s="256"/>
      <c r="B22" s="257" t="s">
        <v>154</v>
      </c>
      <c r="C22" s="258">
        <v>91309</v>
      </c>
      <c r="D22" s="259" t="s">
        <v>44</v>
      </c>
      <c r="E22" s="260" t="s">
        <v>167</v>
      </c>
      <c r="F22" s="308">
        <v>206570</v>
      </c>
      <c r="G22" s="262">
        <v>216774</v>
      </c>
      <c r="H22" s="825">
        <v>216774</v>
      </c>
      <c r="I22" s="596">
        <f t="shared" si="2"/>
        <v>10204</v>
      </c>
      <c r="J22" s="766">
        <f t="shared" si="0"/>
        <v>4.939729873650589E-2</v>
      </c>
      <c r="K22" s="748"/>
      <c r="L22" s="748"/>
    </row>
    <row r="23" spans="1:13" x14ac:dyDescent="0.2">
      <c r="A23" s="256"/>
      <c r="B23" s="257" t="s">
        <v>154</v>
      </c>
      <c r="C23" s="258">
        <v>91318</v>
      </c>
      <c r="D23" s="296" t="s">
        <v>211</v>
      </c>
      <c r="E23" s="260" t="s">
        <v>340</v>
      </c>
      <c r="F23" s="308">
        <v>11500</v>
      </c>
      <c r="G23" s="262">
        <v>11500</v>
      </c>
      <c r="H23" s="825">
        <v>11500</v>
      </c>
      <c r="I23" s="596">
        <f t="shared" si="2"/>
        <v>0</v>
      </c>
      <c r="J23" s="766">
        <f t="shared" si="0"/>
        <v>0</v>
      </c>
      <c r="K23" s="748"/>
      <c r="L23" s="748"/>
    </row>
    <row r="24" spans="1:13" ht="13.5" thickBot="1" x14ac:dyDescent="0.25">
      <c r="A24" s="457"/>
      <c r="B24" s="458" t="s">
        <v>154</v>
      </c>
      <c r="C24" s="459">
        <v>91903</v>
      </c>
      <c r="D24" s="460" t="s">
        <v>144</v>
      </c>
      <c r="E24" s="461" t="s">
        <v>168</v>
      </c>
      <c r="F24" s="462">
        <v>0</v>
      </c>
      <c r="G24" s="463">
        <v>0</v>
      </c>
      <c r="H24" s="826">
        <v>0</v>
      </c>
      <c r="I24" s="483"/>
      <c r="J24" s="767"/>
      <c r="K24" s="748"/>
      <c r="L24" s="748"/>
    </row>
    <row r="25" spans="1:13" ht="13.5" thickBot="1" x14ac:dyDescent="0.25">
      <c r="A25" s="246" t="s">
        <v>153</v>
      </c>
      <c r="B25" s="247" t="s">
        <v>16</v>
      </c>
      <c r="C25" s="248">
        <v>914</v>
      </c>
      <c r="D25" s="249" t="s">
        <v>16</v>
      </c>
      <c r="E25" s="250" t="s">
        <v>169</v>
      </c>
      <c r="F25" s="231">
        <f>SUM(F26:F40)</f>
        <v>818891.65</v>
      </c>
      <c r="G25" s="232">
        <f>SUM(G26:G40)</f>
        <v>947303.38039999991</v>
      </c>
      <c r="H25" s="822">
        <f>SUM(H26:H40)</f>
        <v>876633.24000000011</v>
      </c>
      <c r="I25" s="480">
        <f>H25-F25</f>
        <v>57741.590000000084</v>
      </c>
      <c r="J25" s="762">
        <f t="shared" si="0"/>
        <v>7.0511880295763385E-2</v>
      </c>
      <c r="K25" s="755"/>
      <c r="L25" s="755"/>
      <c r="M25" s="598"/>
    </row>
    <row r="26" spans="1:13" x14ac:dyDescent="0.2">
      <c r="A26" s="267"/>
      <c r="B26" s="268" t="s">
        <v>154</v>
      </c>
      <c r="C26" s="269">
        <v>91401</v>
      </c>
      <c r="D26" s="270" t="s">
        <v>14</v>
      </c>
      <c r="E26" s="271" t="s">
        <v>158</v>
      </c>
      <c r="F26" s="309">
        <v>16512.810000000001</v>
      </c>
      <c r="G26" s="273">
        <v>16186.874</v>
      </c>
      <c r="H26" s="827">
        <v>16186.890000000003</v>
      </c>
      <c r="I26" s="597">
        <f>H26-F26</f>
        <v>-325.91999999999825</v>
      </c>
      <c r="J26" s="768">
        <f t="shared" si="0"/>
        <v>-1.9737403870086156E-2</v>
      </c>
      <c r="K26" s="755"/>
      <c r="L26" s="755"/>
      <c r="M26" s="598"/>
    </row>
    <row r="27" spans="1:13" x14ac:dyDescent="0.2">
      <c r="A27" s="256"/>
      <c r="B27" s="257" t="s">
        <v>154</v>
      </c>
      <c r="C27" s="258">
        <v>91402</v>
      </c>
      <c r="D27" s="259" t="s">
        <v>21</v>
      </c>
      <c r="E27" s="260" t="s">
        <v>170</v>
      </c>
      <c r="F27" s="308">
        <v>5040.5</v>
      </c>
      <c r="G27" s="262">
        <v>9470.5</v>
      </c>
      <c r="H27" s="825">
        <v>7000.5</v>
      </c>
      <c r="I27" s="596">
        <f>H27-F27</f>
        <v>1960</v>
      </c>
      <c r="J27" s="766">
        <f t="shared" si="0"/>
        <v>0.38885031246900104</v>
      </c>
      <c r="K27" s="755"/>
      <c r="L27" s="755"/>
      <c r="M27" s="598"/>
    </row>
    <row r="28" spans="1:13" x14ac:dyDescent="0.2">
      <c r="A28" s="256"/>
      <c r="B28" s="257" t="s">
        <v>154</v>
      </c>
      <c r="C28" s="258">
        <v>91403</v>
      </c>
      <c r="D28" s="259" t="s">
        <v>23</v>
      </c>
      <c r="E28" s="260" t="s">
        <v>186</v>
      </c>
      <c r="F28" s="308">
        <v>11540</v>
      </c>
      <c r="G28" s="262">
        <v>11540</v>
      </c>
      <c r="H28" s="825">
        <v>11540</v>
      </c>
      <c r="I28" s="596">
        <f t="shared" ref="I28:I39" si="3">H28-F28</f>
        <v>0</v>
      </c>
      <c r="J28" s="766">
        <f t="shared" si="0"/>
        <v>0</v>
      </c>
      <c r="K28" s="755"/>
      <c r="L28" s="755"/>
      <c r="M28" s="598"/>
    </row>
    <row r="29" spans="1:13" x14ac:dyDescent="0.2">
      <c r="A29" s="256"/>
      <c r="B29" s="257" t="s">
        <v>154</v>
      </c>
      <c r="C29" s="258">
        <v>91404</v>
      </c>
      <c r="D29" s="259" t="s">
        <v>27</v>
      </c>
      <c r="E29" s="260" t="s">
        <v>162</v>
      </c>
      <c r="F29" s="308">
        <v>14950</v>
      </c>
      <c r="G29" s="262">
        <v>11610</v>
      </c>
      <c r="H29" s="825">
        <v>7590</v>
      </c>
      <c r="I29" s="596">
        <f t="shared" si="3"/>
        <v>-7360</v>
      </c>
      <c r="J29" s="766">
        <f t="shared" si="0"/>
        <v>-0.49230769230769234</v>
      </c>
      <c r="K29" s="755"/>
      <c r="L29" s="755"/>
      <c r="M29" s="598"/>
    </row>
    <row r="30" spans="1:13" x14ac:dyDescent="0.2">
      <c r="A30" s="256"/>
      <c r="B30" s="257" t="s">
        <v>154</v>
      </c>
      <c r="C30" s="258">
        <v>91405</v>
      </c>
      <c r="D30" s="259" t="s">
        <v>31</v>
      </c>
      <c r="E30" s="260" t="s">
        <v>163</v>
      </c>
      <c r="F30" s="308">
        <v>3150</v>
      </c>
      <c r="G30" s="262">
        <v>9955</v>
      </c>
      <c r="H30" s="825">
        <v>9755</v>
      </c>
      <c r="I30" s="596">
        <f t="shared" si="3"/>
        <v>6605</v>
      </c>
      <c r="J30" s="766">
        <f t="shared" si="0"/>
        <v>2.0968253968253969</v>
      </c>
      <c r="K30" s="755"/>
      <c r="L30" s="755"/>
      <c r="M30" s="598"/>
    </row>
    <row r="31" spans="1:13" x14ac:dyDescent="0.2">
      <c r="A31" s="256"/>
      <c r="B31" s="257" t="s">
        <v>154</v>
      </c>
      <c r="C31" s="258">
        <v>91406</v>
      </c>
      <c r="D31" s="259" t="s">
        <v>34</v>
      </c>
      <c r="E31" s="260" t="s">
        <v>164</v>
      </c>
      <c r="F31" s="308">
        <v>683291.77</v>
      </c>
      <c r="G31" s="262">
        <v>781902.5</v>
      </c>
      <c r="H31" s="825">
        <v>731990.34000000008</v>
      </c>
      <c r="I31" s="596">
        <f t="shared" si="3"/>
        <v>48698.570000000065</v>
      </c>
      <c r="J31" s="766">
        <f t="shared" si="0"/>
        <v>7.1270534986833001E-2</v>
      </c>
      <c r="K31" s="755"/>
      <c r="L31" s="755"/>
      <c r="M31" s="598"/>
    </row>
    <row r="32" spans="1:13" x14ac:dyDescent="0.2">
      <c r="A32" s="256"/>
      <c r="B32" s="257" t="s">
        <v>154</v>
      </c>
      <c r="C32" s="258">
        <v>91407</v>
      </c>
      <c r="D32" s="259" t="s">
        <v>37</v>
      </c>
      <c r="E32" s="260" t="s">
        <v>165</v>
      </c>
      <c r="F32" s="308">
        <v>7794.52</v>
      </c>
      <c r="G32" s="262">
        <v>25182</v>
      </c>
      <c r="H32" s="825">
        <v>11214</v>
      </c>
      <c r="I32" s="596">
        <f t="shared" si="3"/>
        <v>3419.4799999999996</v>
      </c>
      <c r="J32" s="766">
        <f t="shared" si="0"/>
        <v>0.43870308883677245</v>
      </c>
      <c r="K32" s="755"/>
      <c r="L32" s="755"/>
      <c r="M32" s="598"/>
    </row>
    <row r="33" spans="1:13" x14ac:dyDescent="0.2">
      <c r="A33" s="256"/>
      <c r="B33" s="257" t="s">
        <v>154</v>
      </c>
      <c r="C33" s="258">
        <v>91408</v>
      </c>
      <c r="D33" s="259" t="s">
        <v>40</v>
      </c>
      <c r="E33" s="260" t="s">
        <v>166</v>
      </c>
      <c r="F33" s="308">
        <v>8696.2000000000007</v>
      </c>
      <c r="G33" s="262">
        <v>8526.2000000000007</v>
      </c>
      <c r="H33" s="825">
        <v>8426.2000000000007</v>
      </c>
      <c r="I33" s="596">
        <f t="shared" si="3"/>
        <v>-270</v>
      </c>
      <c r="J33" s="766">
        <f t="shared" si="0"/>
        <v>-3.1048043973229689E-2</v>
      </c>
      <c r="K33" s="755"/>
      <c r="L33" s="755"/>
      <c r="M33" s="598"/>
    </row>
    <row r="34" spans="1:13" x14ac:dyDescent="0.2">
      <c r="A34" s="256"/>
      <c r="B34" s="257" t="s">
        <v>154</v>
      </c>
      <c r="C34" s="258">
        <v>91409</v>
      </c>
      <c r="D34" s="259" t="s">
        <v>44</v>
      </c>
      <c r="E34" s="260" t="s">
        <v>167</v>
      </c>
      <c r="F34" s="308">
        <v>6197.15</v>
      </c>
      <c r="G34" s="262">
        <v>6418.4</v>
      </c>
      <c r="H34" s="825">
        <v>6418.4</v>
      </c>
      <c r="I34" s="596">
        <f t="shared" si="3"/>
        <v>221.25</v>
      </c>
      <c r="J34" s="766">
        <f t="shared" si="0"/>
        <v>3.5701895226031288E-2</v>
      </c>
      <c r="K34" s="755"/>
      <c r="L34" s="755"/>
      <c r="M34" s="598"/>
    </row>
    <row r="35" spans="1:13" x14ac:dyDescent="0.2">
      <c r="A35" s="256"/>
      <c r="B35" s="257" t="s">
        <v>154</v>
      </c>
      <c r="C35" s="258">
        <v>91410</v>
      </c>
      <c r="D35" s="259" t="s">
        <v>47</v>
      </c>
      <c r="E35" s="260" t="s">
        <v>210</v>
      </c>
      <c r="F35" s="308">
        <v>4750</v>
      </c>
      <c r="G35" s="262">
        <v>4750</v>
      </c>
      <c r="H35" s="825">
        <v>4750</v>
      </c>
      <c r="I35" s="596">
        <f t="shared" si="3"/>
        <v>0</v>
      </c>
      <c r="J35" s="766">
        <f t="shared" si="0"/>
        <v>0</v>
      </c>
      <c r="K35" s="755"/>
      <c r="L35" s="755"/>
      <c r="M35" s="598"/>
    </row>
    <row r="36" spans="1:13" x14ac:dyDescent="0.2">
      <c r="A36" s="256"/>
      <c r="B36" s="257" t="s">
        <v>154</v>
      </c>
      <c r="C36" s="258">
        <v>91411</v>
      </c>
      <c r="D36" s="259" t="s">
        <v>50</v>
      </c>
      <c r="E36" s="260" t="s">
        <v>171</v>
      </c>
      <c r="F36" s="308">
        <v>415</v>
      </c>
      <c r="G36" s="262">
        <v>365</v>
      </c>
      <c r="H36" s="825">
        <v>365</v>
      </c>
      <c r="I36" s="596">
        <f t="shared" si="3"/>
        <v>-50</v>
      </c>
      <c r="J36" s="766">
        <f t="shared" si="0"/>
        <v>-0.12048192771084343</v>
      </c>
      <c r="K36" s="755"/>
      <c r="L36" s="755"/>
      <c r="M36" s="598"/>
    </row>
    <row r="37" spans="1:13" x14ac:dyDescent="0.2">
      <c r="A37" s="256"/>
      <c r="B37" s="257" t="s">
        <v>154</v>
      </c>
      <c r="C37" s="258">
        <v>91412</v>
      </c>
      <c r="D37" s="259" t="s">
        <v>53</v>
      </c>
      <c r="E37" s="260" t="s">
        <v>172</v>
      </c>
      <c r="F37" s="308">
        <v>37633.699999999997</v>
      </c>
      <c r="G37" s="262">
        <v>40786.9064</v>
      </c>
      <c r="H37" s="825">
        <v>40786.910000000003</v>
      </c>
      <c r="I37" s="596">
        <f t="shared" si="3"/>
        <v>3153.2100000000064</v>
      </c>
      <c r="J37" s="766">
        <f t="shared" si="0"/>
        <v>8.3786871872816304E-2</v>
      </c>
      <c r="K37" s="755"/>
      <c r="L37" s="755"/>
      <c r="M37" s="598"/>
    </row>
    <row r="38" spans="1:13" x14ac:dyDescent="0.2">
      <c r="A38" s="256"/>
      <c r="B38" s="257" t="s">
        <v>154</v>
      </c>
      <c r="C38" s="258">
        <v>91414</v>
      </c>
      <c r="D38" s="259" t="s">
        <v>59</v>
      </c>
      <c r="E38" s="260" t="s">
        <v>173</v>
      </c>
      <c r="F38" s="308">
        <v>5800</v>
      </c>
      <c r="G38" s="262">
        <v>7600</v>
      </c>
      <c r="H38" s="825">
        <v>7600</v>
      </c>
      <c r="I38" s="596">
        <f t="shared" si="3"/>
        <v>1800</v>
      </c>
      <c r="J38" s="766">
        <f t="shared" si="0"/>
        <v>0.31034482758620685</v>
      </c>
      <c r="K38" s="755"/>
      <c r="L38" s="755"/>
      <c r="M38" s="598"/>
    </row>
    <row r="39" spans="1:13" x14ac:dyDescent="0.2">
      <c r="A39" s="256"/>
      <c r="B39" s="452" t="s">
        <v>154</v>
      </c>
      <c r="C39" s="453">
        <v>91415</v>
      </c>
      <c r="D39" s="454" t="s">
        <v>62</v>
      </c>
      <c r="E39" s="455" t="s">
        <v>159</v>
      </c>
      <c r="F39" s="310">
        <v>11920</v>
      </c>
      <c r="G39" s="304">
        <v>13010</v>
      </c>
      <c r="H39" s="828">
        <v>13010</v>
      </c>
      <c r="I39" s="596">
        <f t="shared" si="3"/>
        <v>1090</v>
      </c>
      <c r="J39" s="766">
        <f t="shared" si="0"/>
        <v>9.1442953020134166E-2</v>
      </c>
      <c r="K39" s="755"/>
      <c r="L39" s="755"/>
      <c r="M39" s="598"/>
    </row>
    <row r="40" spans="1:13" ht="13.5" thickBot="1" x14ac:dyDescent="0.25">
      <c r="A40" s="457"/>
      <c r="B40" s="458" t="s">
        <v>154</v>
      </c>
      <c r="C40" s="459">
        <v>91418</v>
      </c>
      <c r="D40" s="460" t="s">
        <v>211</v>
      </c>
      <c r="E40" s="461" t="s">
        <v>212</v>
      </c>
      <c r="F40" s="462">
        <v>1200</v>
      </c>
      <c r="G40" s="463">
        <v>0</v>
      </c>
      <c r="H40" s="826">
        <v>0</v>
      </c>
      <c r="I40" s="596">
        <f>H40-F40</f>
        <v>-1200</v>
      </c>
      <c r="J40" s="766">
        <f t="shared" si="0"/>
        <v>-1</v>
      </c>
      <c r="K40" s="755"/>
      <c r="L40" s="755"/>
      <c r="M40" s="598"/>
    </row>
    <row r="41" spans="1:13" ht="13.5" thickBot="1" x14ac:dyDescent="0.25">
      <c r="A41" s="246" t="s">
        <v>153</v>
      </c>
      <c r="B41" s="247" t="s">
        <v>16</v>
      </c>
      <c r="C41" s="248">
        <v>917</v>
      </c>
      <c r="D41" s="249" t="s">
        <v>16</v>
      </c>
      <c r="E41" s="250" t="s">
        <v>174</v>
      </c>
      <c r="F41" s="231">
        <f>SUM(F42:F51)</f>
        <v>134487</v>
      </c>
      <c r="G41" s="232">
        <f>SUM(G42:G51)</f>
        <v>210211.02606999999</v>
      </c>
      <c r="H41" s="822">
        <f>SUM(H42:H51)</f>
        <v>142592.13</v>
      </c>
      <c r="I41" s="480">
        <f>H41-F41</f>
        <v>8105.1300000000047</v>
      </c>
      <c r="J41" s="762">
        <f t="shared" si="0"/>
        <v>6.026701465569162E-2</v>
      </c>
      <c r="K41" s="755"/>
      <c r="L41" s="755"/>
      <c r="M41" s="598"/>
    </row>
    <row r="42" spans="1:13" x14ac:dyDescent="0.2">
      <c r="A42" s="267"/>
      <c r="B42" s="268" t="s">
        <v>154</v>
      </c>
      <c r="C42" s="269">
        <v>91701</v>
      </c>
      <c r="D42" s="270" t="s">
        <v>14</v>
      </c>
      <c r="E42" s="271" t="s">
        <v>158</v>
      </c>
      <c r="F42" s="309">
        <v>12750</v>
      </c>
      <c r="G42" s="273">
        <v>12900</v>
      </c>
      <c r="H42" s="827">
        <v>12700</v>
      </c>
      <c r="I42" s="597">
        <f>H42-F42</f>
        <v>-50</v>
      </c>
      <c r="J42" s="768">
        <f t="shared" si="0"/>
        <v>-3.9215686274509665E-3</v>
      </c>
      <c r="K42" s="755"/>
      <c r="L42" s="755"/>
      <c r="M42" s="598"/>
    </row>
    <row r="43" spans="1:13" x14ac:dyDescent="0.2">
      <c r="A43" s="256"/>
      <c r="B43" s="257" t="s">
        <v>154</v>
      </c>
      <c r="C43" s="258">
        <v>91702</v>
      </c>
      <c r="D43" s="259" t="s">
        <v>21</v>
      </c>
      <c r="E43" s="260" t="s">
        <v>170</v>
      </c>
      <c r="F43" s="308">
        <v>10993</v>
      </c>
      <c r="G43" s="262">
        <v>11183</v>
      </c>
      <c r="H43" s="825">
        <v>11183</v>
      </c>
      <c r="I43" s="596">
        <f>H43-F43</f>
        <v>190</v>
      </c>
      <c r="J43" s="766">
        <f t="shared" si="0"/>
        <v>1.7283726007459199E-2</v>
      </c>
      <c r="K43" s="755"/>
      <c r="L43" s="755"/>
      <c r="M43" s="598"/>
    </row>
    <row r="44" spans="1:13" x14ac:dyDescent="0.2">
      <c r="A44" s="256"/>
      <c r="B44" s="257" t="s">
        <v>154</v>
      </c>
      <c r="C44" s="258">
        <v>91704</v>
      </c>
      <c r="D44" s="259" t="s">
        <v>27</v>
      </c>
      <c r="E44" s="260" t="s">
        <v>162</v>
      </c>
      <c r="F44" s="308">
        <v>11660</v>
      </c>
      <c r="G44" s="262">
        <v>32860</v>
      </c>
      <c r="H44" s="825">
        <v>14260</v>
      </c>
      <c r="I44" s="596">
        <f t="shared" ref="I44:I51" si="4">H44-F44</f>
        <v>2600</v>
      </c>
      <c r="J44" s="766">
        <f t="shared" si="0"/>
        <v>0.22298456260720401</v>
      </c>
      <c r="K44" s="755"/>
      <c r="L44" s="755"/>
      <c r="M44" s="598"/>
    </row>
    <row r="45" spans="1:13" x14ac:dyDescent="0.2">
      <c r="A45" s="256"/>
      <c r="B45" s="257" t="s">
        <v>154</v>
      </c>
      <c r="C45" s="258">
        <v>91705</v>
      </c>
      <c r="D45" s="259" t="s">
        <v>31</v>
      </c>
      <c r="E45" s="260" t="s">
        <v>163</v>
      </c>
      <c r="F45" s="308">
        <v>16700</v>
      </c>
      <c r="G45" s="262">
        <v>17450</v>
      </c>
      <c r="H45" s="825">
        <v>16905</v>
      </c>
      <c r="I45" s="596">
        <f t="shared" si="4"/>
        <v>205</v>
      </c>
      <c r="J45" s="766">
        <f t="shared" si="0"/>
        <v>1.2275449101796454E-2</v>
      </c>
      <c r="K45" s="755"/>
      <c r="L45" s="755"/>
      <c r="M45" s="598"/>
    </row>
    <row r="46" spans="1:13" x14ac:dyDescent="0.2">
      <c r="A46" s="256"/>
      <c r="B46" s="257" t="s">
        <v>154</v>
      </c>
      <c r="C46" s="258">
        <v>91706</v>
      </c>
      <c r="D46" s="259" t="s">
        <v>34</v>
      </c>
      <c r="E46" s="260" t="s">
        <v>164</v>
      </c>
      <c r="F46" s="308">
        <v>24860</v>
      </c>
      <c r="G46" s="262">
        <v>18900</v>
      </c>
      <c r="H46" s="825">
        <v>18200</v>
      </c>
      <c r="I46" s="596">
        <f t="shared" si="4"/>
        <v>-6660</v>
      </c>
      <c r="J46" s="766">
        <f t="shared" si="0"/>
        <v>-0.26790024135156876</v>
      </c>
      <c r="K46" s="755"/>
      <c r="L46" s="755"/>
      <c r="M46" s="598"/>
    </row>
    <row r="47" spans="1:13" x14ac:dyDescent="0.2">
      <c r="A47" s="256"/>
      <c r="B47" s="257" t="s">
        <v>154</v>
      </c>
      <c r="C47" s="258">
        <v>91707</v>
      </c>
      <c r="D47" s="259" t="s">
        <v>37</v>
      </c>
      <c r="E47" s="260" t="s">
        <v>165</v>
      </c>
      <c r="F47" s="308">
        <v>13200</v>
      </c>
      <c r="G47" s="262">
        <v>35953.4</v>
      </c>
      <c r="H47" s="825">
        <v>18379.5</v>
      </c>
      <c r="I47" s="596">
        <f t="shared" si="4"/>
        <v>5179.5</v>
      </c>
      <c r="J47" s="766">
        <f t="shared" si="0"/>
        <v>0.39238636363636359</v>
      </c>
      <c r="K47" s="755"/>
      <c r="L47" s="755"/>
      <c r="M47" s="598"/>
    </row>
    <row r="48" spans="1:13" x14ac:dyDescent="0.2">
      <c r="A48" s="256"/>
      <c r="B48" s="257" t="s">
        <v>154</v>
      </c>
      <c r="C48" s="258">
        <v>91708</v>
      </c>
      <c r="D48" s="259" t="s">
        <v>40</v>
      </c>
      <c r="E48" s="260" t="s">
        <v>166</v>
      </c>
      <c r="F48" s="308">
        <v>4674</v>
      </c>
      <c r="G48" s="262">
        <v>6364.6260700000003</v>
      </c>
      <c r="H48" s="825">
        <v>6364.63</v>
      </c>
      <c r="I48" s="596">
        <f t="shared" si="4"/>
        <v>1690.63</v>
      </c>
      <c r="J48" s="766">
        <f t="shared" si="0"/>
        <v>0.36170945656824993</v>
      </c>
      <c r="K48" s="755"/>
      <c r="L48" s="755"/>
      <c r="M48" s="598"/>
    </row>
    <row r="49" spans="1:13" x14ac:dyDescent="0.2">
      <c r="A49" s="256"/>
      <c r="B49" s="257" t="s">
        <v>154</v>
      </c>
      <c r="C49" s="258">
        <v>91709</v>
      </c>
      <c r="D49" s="259" t="s">
        <v>44</v>
      </c>
      <c r="E49" s="260" t="s">
        <v>167</v>
      </c>
      <c r="F49" s="308">
        <v>39600</v>
      </c>
      <c r="G49" s="262">
        <v>74600</v>
      </c>
      <c r="H49" s="825">
        <v>44600</v>
      </c>
      <c r="I49" s="596">
        <f t="shared" si="4"/>
        <v>5000</v>
      </c>
      <c r="J49" s="766">
        <f t="shared" si="0"/>
        <v>0.1262626262626263</v>
      </c>
      <c r="K49" s="755"/>
      <c r="L49" s="755"/>
      <c r="M49" s="598"/>
    </row>
    <row r="50" spans="1:13" x14ac:dyDescent="0.2">
      <c r="A50" s="303"/>
      <c r="B50" s="257" t="s">
        <v>154</v>
      </c>
      <c r="C50" s="258">
        <v>91711</v>
      </c>
      <c r="D50" s="259" t="s">
        <v>50</v>
      </c>
      <c r="E50" s="260" t="s">
        <v>171</v>
      </c>
      <c r="F50" s="308">
        <v>0</v>
      </c>
      <c r="G50" s="262">
        <v>0</v>
      </c>
      <c r="H50" s="825">
        <v>0</v>
      </c>
      <c r="I50" s="596">
        <f t="shared" si="4"/>
        <v>0</v>
      </c>
      <c r="J50" s="766"/>
      <c r="K50" s="755"/>
      <c r="L50" s="755"/>
      <c r="M50" s="598"/>
    </row>
    <row r="51" spans="1:13" ht="13.5" thickBot="1" x14ac:dyDescent="0.25">
      <c r="A51" s="256"/>
      <c r="B51" s="257" t="s">
        <v>154</v>
      </c>
      <c r="C51" s="258">
        <v>91712</v>
      </c>
      <c r="D51" s="259" t="s">
        <v>53</v>
      </c>
      <c r="E51" s="260" t="s">
        <v>172</v>
      </c>
      <c r="F51" s="308">
        <v>50</v>
      </c>
      <c r="G51" s="262">
        <v>0</v>
      </c>
      <c r="H51" s="825">
        <v>0</v>
      </c>
      <c r="I51" s="596">
        <f t="shared" si="4"/>
        <v>-50</v>
      </c>
      <c r="J51" s="766">
        <f t="shared" si="0"/>
        <v>-1</v>
      </c>
      <c r="K51" s="755"/>
      <c r="L51" s="755"/>
      <c r="M51" s="598"/>
    </row>
    <row r="52" spans="1:13" ht="13.5" thickBot="1" x14ac:dyDescent="0.25">
      <c r="A52" s="246" t="s">
        <v>153</v>
      </c>
      <c r="B52" s="247" t="s">
        <v>16</v>
      </c>
      <c r="C52" s="248">
        <v>920</v>
      </c>
      <c r="D52" s="249" t="s">
        <v>16</v>
      </c>
      <c r="E52" s="250" t="s">
        <v>175</v>
      </c>
      <c r="F52" s="231">
        <f>SUM(F53:F65)</f>
        <v>309595.60000000003</v>
      </c>
      <c r="G52" s="232">
        <f>SUM(G53:G65)</f>
        <v>1062204.78</v>
      </c>
      <c r="H52" s="822">
        <f>SUM(H53:H65)</f>
        <v>358780.54000000004</v>
      </c>
      <c r="I52" s="480">
        <f>H52-F52</f>
        <v>49184.94</v>
      </c>
      <c r="J52" s="762">
        <f t="shared" si="0"/>
        <v>0.15886834309014719</v>
      </c>
      <c r="K52" s="755"/>
      <c r="L52" s="755"/>
      <c r="M52" s="598"/>
    </row>
    <row r="53" spans="1:13" x14ac:dyDescent="0.2">
      <c r="A53" s="256"/>
      <c r="B53" s="257" t="s">
        <v>154</v>
      </c>
      <c r="C53" s="258">
        <v>92001</v>
      </c>
      <c r="D53" s="259" t="s">
        <v>14</v>
      </c>
      <c r="E53" s="260" t="s">
        <v>158</v>
      </c>
      <c r="F53" s="308">
        <v>13700</v>
      </c>
      <c r="G53" s="262">
        <v>0</v>
      </c>
      <c r="H53" s="825">
        <v>0</v>
      </c>
      <c r="I53" s="596">
        <f>H53-F53</f>
        <v>-13700</v>
      </c>
      <c r="J53" s="766">
        <f t="shared" si="0"/>
        <v>-1</v>
      </c>
      <c r="K53" s="755"/>
      <c r="L53" s="755"/>
      <c r="M53" s="598"/>
    </row>
    <row r="54" spans="1:13" x14ac:dyDescent="0.2">
      <c r="A54" s="256"/>
      <c r="B54" s="257" t="s">
        <v>154</v>
      </c>
      <c r="C54" s="258">
        <v>92002</v>
      </c>
      <c r="D54" s="259" t="s">
        <v>21</v>
      </c>
      <c r="E54" s="260" t="s">
        <v>170</v>
      </c>
      <c r="F54" s="308">
        <v>0</v>
      </c>
      <c r="G54" s="262">
        <v>0</v>
      </c>
      <c r="H54" s="825">
        <v>0</v>
      </c>
      <c r="I54" s="596">
        <f>H54-F54</f>
        <v>0</v>
      </c>
      <c r="J54" s="766"/>
      <c r="K54" s="748"/>
      <c r="L54" s="748"/>
    </row>
    <row r="55" spans="1:13" x14ac:dyDescent="0.2">
      <c r="A55" s="256"/>
      <c r="B55" s="257" t="s">
        <v>154</v>
      </c>
      <c r="C55" s="258">
        <v>92004</v>
      </c>
      <c r="D55" s="259" t="s">
        <v>27</v>
      </c>
      <c r="E55" s="260" t="s">
        <v>162</v>
      </c>
      <c r="F55" s="308">
        <v>18500</v>
      </c>
      <c r="G55" s="262">
        <v>188750</v>
      </c>
      <c r="H55" s="825">
        <v>35200</v>
      </c>
      <c r="I55" s="596">
        <f t="shared" ref="I55:I65" si="5">H55-F55</f>
        <v>16700</v>
      </c>
      <c r="J55" s="766">
        <f t="shared" si="0"/>
        <v>0.90270270270270281</v>
      </c>
      <c r="K55" s="748"/>
      <c r="L55" s="748"/>
    </row>
    <row r="56" spans="1:13" x14ac:dyDescent="0.2">
      <c r="A56" s="256"/>
      <c r="B56" s="257" t="s">
        <v>154</v>
      </c>
      <c r="C56" s="258">
        <v>92005</v>
      </c>
      <c r="D56" s="259" t="s">
        <v>31</v>
      </c>
      <c r="E56" s="260" t="s">
        <v>163</v>
      </c>
      <c r="F56" s="308">
        <v>43400</v>
      </c>
      <c r="G56" s="262">
        <v>97077</v>
      </c>
      <c r="H56" s="825">
        <v>32077</v>
      </c>
      <c r="I56" s="596">
        <f t="shared" si="5"/>
        <v>-11323</v>
      </c>
      <c r="J56" s="766">
        <f t="shared" si="0"/>
        <v>-0.26089861751152077</v>
      </c>
      <c r="K56" s="748"/>
      <c r="L56" s="748"/>
    </row>
    <row r="57" spans="1:13" x14ac:dyDescent="0.2">
      <c r="A57" s="256"/>
      <c r="B57" s="257" t="s">
        <v>154</v>
      </c>
      <c r="C57" s="258">
        <v>92006</v>
      </c>
      <c r="D57" s="259" t="s">
        <v>34</v>
      </c>
      <c r="E57" s="260" t="s">
        <v>164</v>
      </c>
      <c r="F57" s="308">
        <v>110000</v>
      </c>
      <c r="G57" s="262">
        <v>600000</v>
      </c>
      <c r="H57" s="825">
        <v>145300</v>
      </c>
      <c r="I57" s="596">
        <f t="shared" si="5"/>
        <v>35300</v>
      </c>
      <c r="J57" s="766">
        <f t="shared" si="0"/>
        <v>0.32090909090909081</v>
      </c>
      <c r="K57" s="748"/>
      <c r="L57" s="748"/>
    </row>
    <row r="58" spans="1:13" x14ac:dyDescent="0.2">
      <c r="A58" s="256"/>
      <c r="B58" s="257" t="s">
        <v>154</v>
      </c>
      <c r="C58" s="258">
        <v>92007</v>
      </c>
      <c r="D58" s="259" t="s">
        <v>37</v>
      </c>
      <c r="E58" s="260" t="s">
        <v>165</v>
      </c>
      <c r="F58" s="308">
        <v>0</v>
      </c>
      <c r="G58" s="262">
        <v>0</v>
      </c>
      <c r="H58" s="825">
        <v>0</v>
      </c>
      <c r="I58" s="596">
        <f t="shared" si="5"/>
        <v>0</v>
      </c>
      <c r="J58" s="766"/>
      <c r="K58" s="748"/>
      <c r="L58" s="748"/>
    </row>
    <row r="59" spans="1:13" x14ac:dyDescent="0.2">
      <c r="A59" s="256"/>
      <c r="B59" s="257" t="s">
        <v>154</v>
      </c>
      <c r="C59" s="258">
        <v>92008</v>
      </c>
      <c r="D59" s="259" t="s">
        <v>40</v>
      </c>
      <c r="E59" s="260" t="s">
        <v>166</v>
      </c>
      <c r="F59" s="308">
        <v>1500</v>
      </c>
      <c r="G59" s="262">
        <v>2300</v>
      </c>
      <c r="H59" s="825">
        <v>2300</v>
      </c>
      <c r="I59" s="596">
        <f t="shared" si="5"/>
        <v>800</v>
      </c>
      <c r="J59" s="766">
        <f t="shared" si="0"/>
        <v>0.53333333333333344</v>
      </c>
      <c r="K59" s="748"/>
      <c r="L59" s="748"/>
    </row>
    <row r="60" spans="1:13" x14ac:dyDescent="0.2">
      <c r="A60" s="256"/>
      <c r="B60" s="257" t="s">
        <v>154</v>
      </c>
      <c r="C60" s="258">
        <v>92009</v>
      </c>
      <c r="D60" s="259" t="s">
        <v>44</v>
      </c>
      <c r="E60" s="260" t="s">
        <v>167</v>
      </c>
      <c r="F60" s="308">
        <v>89777.78</v>
      </c>
      <c r="G60" s="262">
        <v>87777.78</v>
      </c>
      <c r="H60" s="825">
        <v>82777.78</v>
      </c>
      <c r="I60" s="596">
        <f t="shared" si="5"/>
        <v>-7000</v>
      </c>
      <c r="J60" s="766">
        <f t="shared" si="0"/>
        <v>-7.7970295099745179E-2</v>
      </c>
      <c r="K60" s="748"/>
      <c r="L60" s="748"/>
    </row>
    <row r="61" spans="1:13" x14ac:dyDescent="0.2">
      <c r="A61" s="256"/>
      <c r="B61" s="257" t="s">
        <v>154</v>
      </c>
      <c r="C61" s="258">
        <v>92011</v>
      </c>
      <c r="D61" s="259" t="s">
        <v>50</v>
      </c>
      <c r="E61" s="260" t="s">
        <v>171</v>
      </c>
      <c r="F61" s="308">
        <v>950</v>
      </c>
      <c r="G61" s="262">
        <v>950</v>
      </c>
      <c r="H61" s="825">
        <v>950</v>
      </c>
      <c r="I61" s="596">
        <f t="shared" si="5"/>
        <v>0</v>
      </c>
      <c r="J61" s="766">
        <f t="shared" si="0"/>
        <v>0</v>
      </c>
      <c r="K61" s="748"/>
      <c r="L61" s="748"/>
    </row>
    <row r="62" spans="1:13" x14ac:dyDescent="0.2">
      <c r="A62" s="256"/>
      <c r="B62" s="257" t="s">
        <v>154</v>
      </c>
      <c r="C62" s="258">
        <v>92012</v>
      </c>
      <c r="D62" s="259" t="s">
        <v>53</v>
      </c>
      <c r="E62" s="260" t="s">
        <v>172</v>
      </c>
      <c r="F62" s="308">
        <v>8567.82</v>
      </c>
      <c r="G62" s="262">
        <v>18500</v>
      </c>
      <c r="H62" s="825">
        <v>9325.76</v>
      </c>
      <c r="I62" s="596">
        <f t="shared" si="5"/>
        <v>757.94000000000051</v>
      </c>
      <c r="J62" s="766">
        <f t="shared" si="0"/>
        <v>8.8463576499039576E-2</v>
      </c>
      <c r="K62" s="748"/>
      <c r="L62" s="748"/>
    </row>
    <row r="63" spans="1:13" x14ac:dyDescent="0.2">
      <c r="A63" s="256"/>
      <c r="B63" s="257" t="s">
        <v>154</v>
      </c>
      <c r="C63" s="258">
        <v>92014</v>
      </c>
      <c r="D63" s="259" t="s">
        <v>59</v>
      </c>
      <c r="E63" s="260" t="s">
        <v>173</v>
      </c>
      <c r="F63" s="308">
        <v>11000</v>
      </c>
      <c r="G63" s="262">
        <v>35000</v>
      </c>
      <c r="H63" s="825">
        <v>30000</v>
      </c>
      <c r="I63" s="596">
        <f t="shared" si="5"/>
        <v>19000</v>
      </c>
      <c r="J63" s="766">
        <f t="shared" si="0"/>
        <v>1.7272727272727271</v>
      </c>
      <c r="K63" s="748"/>
      <c r="L63" s="748"/>
    </row>
    <row r="64" spans="1:13" x14ac:dyDescent="0.2">
      <c r="A64" s="256"/>
      <c r="B64" s="257" t="s">
        <v>154</v>
      </c>
      <c r="C64" s="258">
        <v>92015</v>
      </c>
      <c r="D64" s="259" t="s">
        <v>62</v>
      </c>
      <c r="E64" s="260" t="s">
        <v>159</v>
      </c>
      <c r="F64" s="308">
        <v>12000</v>
      </c>
      <c r="G64" s="262">
        <v>31850</v>
      </c>
      <c r="H64" s="825">
        <v>20850</v>
      </c>
      <c r="I64" s="596">
        <f t="shared" si="5"/>
        <v>8850</v>
      </c>
      <c r="J64" s="766">
        <f t="shared" si="0"/>
        <v>0.73750000000000004</v>
      </c>
      <c r="K64" s="748"/>
      <c r="L64" s="748"/>
    </row>
    <row r="65" spans="1:12" ht="13.5" thickBot="1" x14ac:dyDescent="0.25">
      <c r="A65" s="267"/>
      <c r="B65" s="268" t="s">
        <v>154</v>
      </c>
      <c r="C65" s="269">
        <v>92018</v>
      </c>
      <c r="D65" s="270" t="s">
        <v>211</v>
      </c>
      <c r="E65" s="409" t="s">
        <v>212</v>
      </c>
      <c r="F65" s="309">
        <v>200</v>
      </c>
      <c r="G65" s="273">
        <v>0</v>
      </c>
      <c r="H65" s="827">
        <v>0</v>
      </c>
      <c r="I65" s="596">
        <f t="shared" si="5"/>
        <v>-200</v>
      </c>
      <c r="J65" s="766">
        <f t="shared" si="0"/>
        <v>-1</v>
      </c>
      <c r="K65" s="748"/>
      <c r="L65" s="748"/>
    </row>
    <row r="66" spans="1:12" ht="13.5" thickBot="1" x14ac:dyDescent="0.25">
      <c r="A66" s="246" t="s">
        <v>153</v>
      </c>
      <c r="B66" s="247" t="s">
        <v>16</v>
      </c>
      <c r="C66" s="248">
        <v>919</v>
      </c>
      <c r="D66" s="229" t="s">
        <v>16</v>
      </c>
      <c r="E66" s="250" t="s">
        <v>263</v>
      </c>
      <c r="F66" s="231">
        <f>SUM(F67:F70)</f>
        <v>60500</v>
      </c>
      <c r="G66" s="232">
        <f>SUM(G67:G70)</f>
        <v>53600</v>
      </c>
      <c r="H66" s="822">
        <f>SUM(H67:H70)</f>
        <v>53600</v>
      </c>
      <c r="I66" s="480">
        <f>H66-F66</f>
        <v>-6900</v>
      </c>
      <c r="J66" s="762">
        <f t="shared" si="0"/>
        <v>-0.1140495867768595</v>
      </c>
      <c r="K66" s="748"/>
      <c r="L66" s="748"/>
    </row>
    <row r="67" spans="1:12" x14ac:dyDescent="0.2">
      <c r="A67" s="251"/>
      <c r="B67" s="252" t="s">
        <v>154</v>
      </c>
      <c r="C67" s="253">
        <v>91903</v>
      </c>
      <c r="D67" s="254" t="s">
        <v>23</v>
      </c>
      <c r="E67" s="255" t="s">
        <v>176</v>
      </c>
      <c r="F67" s="306">
        <v>32000</v>
      </c>
      <c r="G67" s="238">
        <v>33600</v>
      </c>
      <c r="H67" s="823">
        <v>33600</v>
      </c>
      <c r="I67" s="595"/>
      <c r="J67" s="763">
        <f t="shared" si="0"/>
        <v>5.0000000000000044E-2</v>
      </c>
      <c r="K67" s="748"/>
      <c r="L67" s="748"/>
    </row>
    <row r="68" spans="1:12" x14ac:dyDescent="0.2">
      <c r="A68" s="256"/>
      <c r="B68" s="257" t="s">
        <v>154</v>
      </c>
      <c r="C68" s="258">
        <v>91903</v>
      </c>
      <c r="D68" s="259" t="s">
        <v>23</v>
      </c>
      <c r="E68" s="260" t="s">
        <v>349</v>
      </c>
      <c r="F68" s="308">
        <v>28500</v>
      </c>
      <c r="G68" s="262">
        <v>20000</v>
      </c>
      <c r="H68" s="825">
        <v>20000</v>
      </c>
      <c r="I68" s="596"/>
      <c r="J68" s="766">
        <f t="shared" si="0"/>
        <v>-0.29824561403508776</v>
      </c>
      <c r="K68" s="748"/>
      <c r="L68" s="748"/>
    </row>
    <row r="69" spans="1:12" ht="22.5" x14ac:dyDescent="0.2">
      <c r="A69" s="256"/>
      <c r="B69" s="257" t="s">
        <v>154</v>
      </c>
      <c r="C69" s="258">
        <v>91903</v>
      </c>
      <c r="D69" s="259" t="s">
        <v>23</v>
      </c>
      <c r="E69" s="260" t="s">
        <v>348</v>
      </c>
      <c r="F69" s="308">
        <v>0</v>
      </c>
      <c r="G69" s="262">
        <v>0</v>
      </c>
      <c r="H69" s="825">
        <v>0</v>
      </c>
      <c r="I69" s="596"/>
      <c r="J69" s="766"/>
      <c r="K69" s="748"/>
      <c r="L69" s="748"/>
    </row>
    <row r="70" spans="1:12" ht="19.5" customHeight="1" thickBot="1" x14ac:dyDescent="0.25">
      <c r="A70" s="263"/>
      <c r="B70" s="264" t="s">
        <v>154</v>
      </c>
      <c r="C70" s="265">
        <v>91903</v>
      </c>
      <c r="D70" s="266" t="s">
        <v>23</v>
      </c>
      <c r="E70" s="243" t="s">
        <v>213</v>
      </c>
      <c r="F70" s="244">
        <v>0</v>
      </c>
      <c r="G70" s="245">
        <v>0</v>
      </c>
      <c r="H70" s="824">
        <v>0</v>
      </c>
      <c r="I70" s="761"/>
      <c r="J70" s="764"/>
      <c r="K70" s="748"/>
      <c r="L70" s="748"/>
    </row>
    <row r="71" spans="1:12" ht="13.5" thickBot="1" x14ac:dyDescent="0.25">
      <c r="A71" s="246" t="s">
        <v>188</v>
      </c>
      <c r="B71" s="247" t="s">
        <v>16</v>
      </c>
      <c r="C71" s="248">
        <v>923</v>
      </c>
      <c r="D71" s="249" t="s">
        <v>16</v>
      </c>
      <c r="E71" s="250" t="s">
        <v>177</v>
      </c>
      <c r="F71" s="231">
        <f>SUM(F72:F81)</f>
        <v>301224.04000000004</v>
      </c>
      <c r="G71" s="232">
        <f>SUM(G72:G81)</f>
        <v>1606710.3173100001</v>
      </c>
      <c r="H71" s="822">
        <f>SUM(H72:H81)</f>
        <v>304307.33</v>
      </c>
      <c r="I71" s="480">
        <f>H71-F71</f>
        <v>3083.289999999979</v>
      </c>
      <c r="J71" s="762">
        <f t="shared" ref="J71:J102" si="6">(H71/F71)-1</f>
        <v>1.0235869620498939E-2</v>
      </c>
      <c r="K71" s="748"/>
      <c r="L71" s="748"/>
    </row>
    <row r="72" spans="1:12" x14ac:dyDescent="0.2">
      <c r="A72" s="256"/>
      <c r="B72" s="257" t="s">
        <v>154</v>
      </c>
      <c r="C72" s="274">
        <v>92301</v>
      </c>
      <c r="D72" s="275" t="s">
        <v>14</v>
      </c>
      <c r="E72" s="271" t="s">
        <v>158</v>
      </c>
      <c r="F72" s="308">
        <v>0</v>
      </c>
      <c r="G72" s="262">
        <v>0</v>
      </c>
      <c r="H72" s="825">
        <v>0</v>
      </c>
      <c r="I72" s="596">
        <f>H72-F72</f>
        <v>0</v>
      </c>
      <c r="J72" s="766"/>
      <c r="K72" s="748"/>
      <c r="L72" s="748"/>
    </row>
    <row r="73" spans="1:12" x14ac:dyDescent="0.2">
      <c r="A73" s="256"/>
      <c r="B73" s="257" t="s">
        <v>154</v>
      </c>
      <c r="C73" s="274">
        <v>92302</v>
      </c>
      <c r="D73" s="275" t="s">
        <v>21</v>
      </c>
      <c r="E73" s="260" t="s">
        <v>251</v>
      </c>
      <c r="F73" s="308">
        <v>8257.5</v>
      </c>
      <c r="G73" s="262">
        <v>127485.526</v>
      </c>
      <c r="H73" s="825">
        <v>7705</v>
      </c>
      <c r="I73" s="596">
        <f>H73-F73</f>
        <v>-552.5</v>
      </c>
      <c r="J73" s="766">
        <f t="shared" si="6"/>
        <v>-6.6908870723584646E-2</v>
      </c>
      <c r="K73" s="748"/>
      <c r="L73" s="748"/>
    </row>
    <row r="74" spans="1:12" x14ac:dyDescent="0.2">
      <c r="A74" s="256"/>
      <c r="B74" s="257" t="s">
        <v>154</v>
      </c>
      <c r="C74" s="274">
        <v>92303</v>
      </c>
      <c r="D74" s="275" t="s">
        <v>23</v>
      </c>
      <c r="E74" s="260" t="s">
        <v>186</v>
      </c>
      <c r="F74" s="308">
        <v>0</v>
      </c>
      <c r="G74" s="262">
        <v>0</v>
      </c>
      <c r="H74" s="825">
        <v>0</v>
      </c>
      <c r="I74" s="596">
        <f t="shared" ref="I74:I81" si="7">H74-F74</f>
        <v>0</v>
      </c>
      <c r="J74" s="766"/>
      <c r="K74" s="748"/>
      <c r="L74" s="748"/>
    </row>
    <row r="75" spans="1:12" x14ac:dyDescent="0.2">
      <c r="A75" s="256"/>
      <c r="B75" s="257" t="s">
        <v>154</v>
      </c>
      <c r="C75" s="274">
        <v>92304</v>
      </c>
      <c r="D75" s="275" t="s">
        <v>27</v>
      </c>
      <c r="E75" s="260" t="s">
        <v>162</v>
      </c>
      <c r="F75" s="308">
        <v>4222</v>
      </c>
      <c r="G75" s="262">
        <v>41074.199999999997</v>
      </c>
      <c r="H75" s="825">
        <v>1574.2</v>
      </c>
      <c r="I75" s="596">
        <f t="shared" si="7"/>
        <v>-2647.8</v>
      </c>
      <c r="J75" s="766">
        <f t="shared" si="6"/>
        <v>-0.62714353387020361</v>
      </c>
      <c r="K75" s="748"/>
      <c r="L75" s="748"/>
    </row>
    <row r="76" spans="1:12" x14ac:dyDescent="0.2">
      <c r="A76" s="256"/>
      <c r="B76" s="257" t="s">
        <v>154</v>
      </c>
      <c r="C76" s="274">
        <v>92305</v>
      </c>
      <c r="D76" s="275" t="s">
        <v>31</v>
      </c>
      <c r="E76" s="260" t="s">
        <v>163</v>
      </c>
      <c r="F76" s="308">
        <v>4530.9399999999996</v>
      </c>
      <c r="G76" s="262">
        <v>2488.4513099999999</v>
      </c>
      <c r="H76" s="825">
        <v>2488.4499999999998</v>
      </c>
      <c r="I76" s="596">
        <f t="shared" si="7"/>
        <v>-2042.4899999999998</v>
      </c>
      <c r="J76" s="766">
        <f t="shared" si="6"/>
        <v>-0.45078725385902263</v>
      </c>
      <c r="K76" s="748"/>
      <c r="L76" s="748"/>
    </row>
    <row r="77" spans="1:12" x14ac:dyDescent="0.2">
      <c r="A77" s="256"/>
      <c r="B77" s="257" t="s">
        <v>154</v>
      </c>
      <c r="C77" s="274">
        <v>92306</v>
      </c>
      <c r="D77" s="275" t="s">
        <v>34</v>
      </c>
      <c r="E77" s="260" t="s">
        <v>164</v>
      </c>
      <c r="F77" s="308">
        <v>63390</v>
      </c>
      <c r="G77" s="262">
        <v>865986.64</v>
      </c>
      <c r="H77" s="825">
        <v>86481.63</v>
      </c>
      <c r="I77" s="596">
        <f t="shared" si="7"/>
        <v>23091.630000000005</v>
      </c>
      <c r="J77" s="766">
        <f t="shared" si="6"/>
        <v>0.36427875059157611</v>
      </c>
      <c r="K77" s="748"/>
      <c r="L77" s="748"/>
    </row>
    <row r="78" spans="1:12" x14ac:dyDescent="0.2">
      <c r="A78" s="256"/>
      <c r="B78" s="257" t="s">
        <v>154</v>
      </c>
      <c r="C78" s="274">
        <v>92307</v>
      </c>
      <c r="D78" s="275" t="s">
        <v>37</v>
      </c>
      <c r="E78" s="260" t="s">
        <v>178</v>
      </c>
      <c r="F78" s="308">
        <v>2132.75</v>
      </c>
      <c r="G78" s="262">
        <v>27975.5</v>
      </c>
      <c r="H78" s="825">
        <v>11238.05</v>
      </c>
      <c r="I78" s="596">
        <f t="shared" si="7"/>
        <v>9105.2999999999993</v>
      </c>
      <c r="J78" s="766">
        <f t="shared" si="6"/>
        <v>4.2692767553627942</v>
      </c>
      <c r="K78" s="748"/>
      <c r="L78" s="748"/>
    </row>
    <row r="79" spans="1:12" x14ac:dyDescent="0.2">
      <c r="A79" s="256"/>
      <c r="B79" s="257" t="s">
        <v>154</v>
      </c>
      <c r="C79" s="274">
        <v>92308</v>
      </c>
      <c r="D79" s="275" t="s">
        <v>40</v>
      </c>
      <c r="E79" s="260" t="s">
        <v>166</v>
      </c>
      <c r="F79" s="308">
        <v>224.85</v>
      </c>
      <c r="G79" s="262">
        <v>0</v>
      </c>
      <c r="H79" s="825">
        <v>0</v>
      </c>
      <c r="I79" s="596">
        <f t="shared" si="7"/>
        <v>-224.85</v>
      </c>
      <c r="J79" s="766">
        <f t="shared" si="6"/>
        <v>-1</v>
      </c>
      <c r="K79" s="748"/>
      <c r="L79" s="748"/>
    </row>
    <row r="80" spans="1:12" x14ac:dyDescent="0.2">
      <c r="A80" s="256"/>
      <c r="B80" s="257" t="s">
        <v>154</v>
      </c>
      <c r="C80" s="274">
        <v>92309</v>
      </c>
      <c r="D80" s="275" t="s">
        <v>44</v>
      </c>
      <c r="E80" s="260" t="s">
        <v>167</v>
      </c>
      <c r="F80" s="308">
        <v>0</v>
      </c>
      <c r="G80" s="262">
        <v>0</v>
      </c>
      <c r="H80" s="825">
        <v>0</v>
      </c>
      <c r="I80" s="596">
        <f t="shared" si="7"/>
        <v>0</v>
      </c>
      <c r="J80" s="766"/>
      <c r="K80" s="748"/>
      <c r="L80" s="748"/>
    </row>
    <row r="81" spans="1:13" ht="13.5" thickBot="1" x14ac:dyDescent="0.25">
      <c r="A81" s="303"/>
      <c r="B81" s="257" t="s">
        <v>154</v>
      </c>
      <c r="C81" s="258">
        <v>92314</v>
      </c>
      <c r="D81" s="259" t="s">
        <v>59</v>
      </c>
      <c r="E81" s="260" t="s">
        <v>252</v>
      </c>
      <c r="F81" s="310">
        <v>218466</v>
      </c>
      <c r="G81" s="304">
        <v>541700</v>
      </c>
      <c r="H81" s="828">
        <v>194820</v>
      </c>
      <c r="I81" s="596">
        <f t="shared" si="7"/>
        <v>-23646</v>
      </c>
      <c r="J81" s="766">
        <f t="shared" si="6"/>
        <v>-0.10823652193018596</v>
      </c>
      <c r="K81" s="748"/>
      <c r="L81" s="748"/>
    </row>
    <row r="82" spans="1:13" ht="13.5" thickBot="1" x14ac:dyDescent="0.25">
      <c r="A82" s="246" t="s">
        <v>153</v>
      </c>
      <c r="B82" s="247" t="s">
        <v>16</v>
      </c>
      <c r="C82" s="248">
        <v>924</v>
      </c>
      <c r="D82" s="229" t="s">
        <v>16</v>
      </c>
      <c r="E82" s="250" t="s">
        <v>179</v>
      </c>
      <c r="F82" s="231">
        <f>SUM(F83:F83)</f>
        <v>110875</v>
      </c>
      <c r="G82" s="232">
        <f>SUM(G83:G83)</f>
        <v>111175</v>
      </c>
      <c r="H82" s="822">
        <f>SUM(H83:H83)</f>
        <v>111175</v>
      </c>
      <c r="I82" s="480">
        <f>H82-F82</f>
        <v>300</v>
      </c>
      <c r="J82" s="762">
        <f t="shared" si="6"/>
        <v>2.7057497181510737E-3</v>
      </c>
      <c r="K82" s="748"/>
      <c r="L82" s="748"/>
    </row>
    <row r="83" spans="1:13" ht="13.5" thickBot="1" x14ac:dyDescent="0.25">
      <c r="A83" s="251"/>
      <c r="B83" s="252" t="s">
        <v>154</v>
      </c>
      <c r="C83" s="253">
        <v>92403</v>
      </c>
      <c r="D83" s="254" t="s">
        <v>23</v>
      </c>
      <c r="E83" s="255" t="s">
        <v>186</v>
      </c>
      <c r="F83" s="306">
        <v>110875</v>
      </c>
      <c r="G83" s="238">
        <v>111175</v>
      </c>
      <c r="H83" s="823">
        <v>111175</v>
      </c>
      <c r="I83" s="481"/>
      <c r="J83" s="769">
        <f t="shared" si="6"/>
        <v>2.7057497181510737E-3</v>
      </c>
      <c r="K83" s="748"/>
      <c r="L83" s="748"/>
    </row>
    <row r="84" spans="1:13" ht="13.5" thickBot="1" x14ac:dyDescent="0.25">
      <c r="A84" s="226" t="s">
        <v>153</v>
      </c>
      <c r="B84" s="227" t="s">
        <v>16</v>
      </c>
      <c r="C84" s="228">
        <v>925</v>
      </c>
      <c r="D84" s="229" t="s">
        <v>16</v>
      </c>
      <c r="E84" s="230" t="s">
        <v>180</v>
      </c>
      <c r="F84" s="231">
        <f>F85</f>
        <v>8425.34</v>
      </c>
      <c r="G84" s="232">
        <f>G85</f>
        <v>8846.607</v>
      </c>
      <c r="H84" s="822">
        <f>H85</f>
        <v>8846.61</v>
      </c>
      <c r="I84" s="480">
        <f>H84-F84</f>
        <v>421.27000000000044</v>
      </c>
      <c r="J84" s="762">
        <f t="shared" si="6"/>
        <v>5.0000356068716556E-2</v>
      </c>
      <c r="K84" s="748"/>
      <c r="L84" s="748"/>
    </row>
    <row r="85" spans="1:13" ht="13.5" thickBot="1" x14ac:dyDescent="0.25">
      <c r="A85" s="239"/>
      <c r="B85" s="240" t="s">
        <v>154</v>
      </c>
      <c r="C85" s="241">
        <v>92515</v>
      </c>
      <c r="D85" s="242" t="s">
        <v>62</v>
      </c>
      <c r="E85" s="243" t="s">
        <v>159</v>
      </c>
      <c r="F85" s="307">
        <v>8425.34</v>
      </c>
      <c r="G85" s="245">
        <v>8846.607</v>
      </c>
      <c r="H85" s="824">
        <v>8846.61</v>
      </c>
      <c r="I85" s="482"/>
      <c r="J85" s="765">
        <f t="shared" si="6"/>
        <v>5.0000356068716556E-2</v>
      </c>
      <c r="K85" s="748"/>
      <c r="L85" s="748"/>
    </row>
    <row r="86" spans="1:13" ht="13.5" thickBot="1" x14ac:dyDescent="0.25">
      <c r="A86" s="226" t="s">
        <v>153</v>
      </c>
      <c r="B86" s="227" t="s">
        <v>16</v>
      </c>
      <c r="C86" s="228">
        <v>931</v>
      </c>
      <c r="D86" s="229" t="s">
        <v>16</v>
      </c>
      <c r="E86" s="230" t="s">
        <v>206</v>
      </c>
      <c r="F86" s="231">
        <f>F87</f>
        <v>5000</v>
      </c>
      <c r="G86" s="232">
        <f>G87</f>
        <v>5000</v>
      </c>
      <c r="H86" s="822">
        <f>H87</f>
        <v>5000</v>
      </c>
      <c r="I86" s="480">
        <f>H86-F86</f>
        <v>0</v>
      </c>
      <c r="J86" s="762">
        <f t="shared" si="6"/>
        <v>0</v>
      </c>
      <c r="K86" s="748"/>
      <c r="L86" s="748"/>
    </row>
    <row r="87" spans="1:13" ht="13.5" thickBot="1" x14ac:dyDescent="0.25">
      <c r="A87" s="233"/>
      <c r="B87" s="234" t="s">
        <v>154</v>
      </c>
      <c r="C87" s="235">
        <v>93101</v>
      </c>
      <c r="D87" s="236" t="s">
        <v>14</v>
      </c>
      <c r="E87" s="271" t="s">
        <v>158</v>
      </c>
      <c r="F87" s="306">
        <v>5000</v>
      </c>
      <c r="G87" s="238">
        <v>5000</v>
      </c>
      <c r="H87" s="823">
        <v>5000</v>
      </c>
      <c r="I87" s="481"/>
      <c r="J87" s="769">
        <f t="shared" si="6"/>
        <v>0</v>
      </c>
      <c r="K87" s="748"/>
      <c r="L87" s="748"/>
    </row>
    <row r="88" spans="1:13" ht="13.5" thickBot="1" x14ac:dyDescent="0.25">
      <c r="A88" s="226" t="s">
        <v>153</v>
      </c>
      <c r="B88" s="227" t="s">
        <v>16</v>
      </c>
      <c r="C88" s="228">
        <v>932</v>
      </c>
      <c r="D88" s="229" t="s">
        <v>16</v>
      </c>
      <c r="E88" s="230" t="s">
        <v>181</v>
      </c>
      <c r="F88" s="231">
        <f>F89</f>
        <v>18000</v>
      </c>
      <c r="G88" s="232">
        <f>G89</f>
        <v>18000</v>
      </c>
      <c r="H88" s="822">
        <f>H89</f>
        <v>18000</v>
      </c>
      <c r="I88" s="480">
        <f>H88-F88</f>
        <v>0</v>
      </c>
      <c r="J88" s="762">
        <f t="shared" si="6"/>
        <v>0</v>
      </c>
      <c r="K88" s="748"/>
      <c r="L88" s="748"/>
    </row>
    <row r="89" spans="1:13" ht="13.5" thickBot="1" x14ac:dyDescent="0.25">
      <c r="A89" s="233"/>
      <c r="B89" s="234" t="s">
        <v>154</v>
      </c>
      <c r="C89" s="235">
        <v>93208</v>
      </c>
      <c r="D89" s="236" t="s">
        <v>40</v>
      </c>
      <c r="E89" s="260" t="s">
        <v>166</v>
      </c>
      <c r="F89" s="306">
        <v>18000</v>
      </c>
      <c r="G89" s="238">
        <v>18000</v>
      </c>
      <c r="H89" s="823">
        <v>18000</v>
      </c>
      <c r="I89" s="481"/>
      <c r="J89" s="769">
        <f t="shared" si="6"/>
        <v>0</v>
      </c>
      <c r="K89" s="748"/>
      <c r="L89" s="748"/>
    </row>
    <row r="90" spans="1:13" ht="13.5" thickBot="1" x14ac:dyDescent="0.25">
      <c r="A90" s="226" t="s">
        <v>153</v>
      </c>
      <c r="B90" s="227" t="s">
        <v>16</v>
      </c>
      <c r="C90" s="228">
        <v>934</v>
      </c>
      <c r="D90" s="229" t="s">
        <v>16</v>
      </c>
      <c r="E90" s="230" t="s">
        <v>207</v>
      </c>
      <c r="F90" s="231">
        <f>F91</f>
        <v>4000</v>
      </c>
      <c r="G90" s="232">
        <f>G91</f>
        <v>4000</v>
      </c>
      <c r="H90" s="822">
        <f>H91</f>
        <v>2000</v>
      </c>
      <c r="I90" s="480">
        <f>H90-F90</f>
        <v>-2000</v>
      </c>
      <c r="J90" s="762">
        <f t="shared" si="6"/>
        <v>-0.5</v>
      </c>
      <c r="K90" s="748"/>
      <c r="L90" s="748"/>
    </row>
    <row r="91" spans="1:13" ht="13.5" thickBot="1" x14ac:dyDescent="0.25">
      <c r="A91" s="239"/>
      <c r="B91" s="240" t="s">
        <v>154</v>
      </c>
      <c r="C91" s="241">
        <v>93408</v>
      </c>
      <c r="D91" s="242" t="s">
        <v>40</v>
      </c>
      <c r="E91" s="260" t="s">
        <v>166</v>
      </c>
      <c r="F91" s="307">
        <v>4000</v>
      </c>
      <c r="G91" s="245">
        <v>4000</v>
      </c>
      <c r="H91" s="824">
        <v>2000</v>
      </c>
      <c r="I91" s="482"/>
      <c r="J91" s="765">
        <f t="shared" si="6"/>
        <v>-0.5</v>
      </c>
      <c r="K91" s="748"/>
      <c r="L91" s="748"/>
    </row>
    <row r="92" spans="1:13" ht="13.5" thickBot="1" x14ac:dyDescent="0.25">
      <c r="A92" s="226" t="s">
        <v>153</v>
      </c>
      <c r="B92" s="227" t="s">
        <v>16</v>
      </c>
      <c r="C92" s="228">
        <v>926</v>
      </c>
      <c r="D92" s="229" t="s">
        <v>16</v>
      </c>
      <c r="E92" s="230" t="s">
        <v>209</v>
      </c>
      <c r="F92" s="231">
        <f>SUM(F93:F101)</f>
        <v>108200</v>
      </c>
      <c r="G92" s="232">
        <f>SUM(G93:G101)</f>
        <v>126470</v>
      </c>
      <c r="H92" s="822">
        <f>SUM(H93:H101)</f>
        <v>110200</v>
      </c>
      <c r="I92" s="480">
        <f>H92-F92</f>
        <v>2000</v>
      </c>
      <c r="J92" s="762">
        <f t="shared" si="6"/>
        <v>1.8484288354898348E-2</v>
      </c>
      <c r="K92" s="748"/>
      <c r="L92" s="748"/>
      <c r="M92" s="913"/>
    </row>
    <row r="93" spans="1:13" x14ac:dyDescent="0.2">
      <c r="A93" s="267"/>
      <c r="B93" s="268" t="s">
        <v>154</v>
      </c>
      <c r="C93" s="301" t="s">
        <v>208</v>
      </c>
      <c r="D93" s="302" t="s">
        <v>16</v>
      </c>
      <c r="E93" s="271" t="s">
        <v>219</v>
      </c>
      <c r="F93" s="272">
        <v>0</v>
      </c>
      <c r="G93" s="273">
        <v>0</v>
      </c>
      <c r="H93" s="827">
        <v>0</v>
      </c>
      <c r="I93" s="484"/>
      <c r="J93" s="770"/>
      <c r="K93" s="748"/>
      <c r="L93" s="748"/>
    </row>
    <row r="94" spans="1:13" x14ac:dyDescent="0.2">
      <c r="A94" s="267"/>
      <c r="B94" s="268" t="s">
        <v>154</v>
      </c>
      <c r="C94" s="301">
        <v>92601</v>
      </c>
      <c r="D94" s="302" t="s">
        <v>14</v>
      </c>
      <c r="E94" s="271" t="s">
        <v>158</v>
      </c>
      <c r="F94" s="272">
        <v>15000</v>
      </c>
      <c r="G94" s="273">
        <v>15200</v>
      </c>
      <c r="H94" s="827">
        <v>14500</v>
      </c>
      <c r="I94" s="597">
        <f>H94-F94</f>
        <v>-500</v>
      </c>
      <c r="J94" s="768">
        <f t="shared" si="6"/>
        <v>-3.3333333333333326E-2</v>
      </c>
      <c r="K94" s="748"/>
      <c r="L94" s="748"/>
    </row>
    <row r="95" spans="1:13" x14ac:dyDescent="0.2">
      <c r="A95" s="256"/>
      <c r="B95" s="257" t="s">
        <v>154</v>
      </c>
      <c r="C95" s="274">
        <v>92602</v>
      </c>
      <c r="D95" s="275" t="s">
        <v>21</v>
      </c>
      <c r="E95" s="260" t="s">
        <v>170</v>
      </c>
      <c r="F95" s="261">
        <v>35200</v>
      </c>
      <c r="G95" s="262">
        <v>42500</v>
      </c>
      <c r="H95" s="825">
        <v>31900</v>
      </c>
      <c r="I95" s="597">
        <f t="shared" ref="I95:I101" si="8">H95-F95</f>
        <v>-3300</v>
      </c>
      <c r="J95" s="766">
        <f t="shared" si="6"/>
        <v>-9.375E-2</v>
      </c>
    </row>
    <row r="96" spans="1:13" x14ac:dyDescent="0.2">
      <c r="A96" s="256"/>
      <c r="B96" s="257" t="s">
        <v>154</v>
      </c>
      <c r="C96" s="274">
        <v>92604</v>
      </c>
      <c r="D96" s="275" t="s">
        <v>27</v>
      </c>
      <c r="E96" s="260" t="s">
        <v>162</v>
      </c>
      <c r="F96" s="261">
        <v>24500</v>
      </c>
      <c r="G96" s="262">
        <v>8270</v>
      </c>
      <c r="H96" s="825">
        <v>23980</v>
      </c>
      <c r="I96" s="597">
        <f t="shared" si="8"/>
        <v>-520</v>
      </c>
      <c r="J96" s="766">
        <f t="shared" si="6"/>
        <v>-2.12244897959184E-2</v>
      </c>
      <c r="K96" s="754"/>
    </row>
    <row r="97" spans="1:13" x14ac:dyDescent="0.2">
      <c r="A97" s="256"/>
      <c r="B97" s="257" t="s">
        <v>154</v>
      </c>
      <c r="C97" s="274">
        <v>92605</v>
      </c>
      <c r="D97" s="275" t="s">
        <v>31</v>
      </c>
      <c r="E97" s="260" t="s">
        <v>163</v>
      </c>
      <c r="F97" s="261">
        <v>1000</v>
      </c>
      <c r="G97" s="262">
        <v>1000</v>
      </c>
      <c r="H97" s="825">
        <v>1000</v>
      </c>
      <c r="I97" s="597">
        <f t="shared" si="8"/>
        <v>0</v>
      </c>
      <c r="J97" s="766">
        <f t="shared" si="6"/>
        <v>0</v>
      </c>
    </row>
    <row r="98" spans="1:13" x14ac:dyDescent="0.2">
      <c r="A98" s="256"/>
      <c r="B98" s="257" t="s">
        <v>154</v>
      </c>
      <c r="C98" s="274">
        <v>92606</v>
      </c>
      <c r="D98" s="275" t="s">
        <v>34</v>
      </c>
      <c r="E98" s="260" t="s">
        <v>164</v>
      </c>
      <c r="F98" s="261">
        <v>7000</v>
      </c>
      <c r="G98" s="262">
        <v>18000</v>
      </c>
      <c r="H98" s="825">
        <v>6600</v>
      </c>
      <c r="I98" s="597">
        <f t="shared" si="8"/>
        <v>-400</v>
      </c>
      <c r="J98" s="766">
        <f t="shared" si="6"/>
        <v>-5.7142857142857162E-2</v>
      </c>
    </row>
    <row r="99" spans="1:13" x14ac:dyDescent="0.2">
      <c r="A99" s="256"/>
      <c r="B99" s="257" t="s">
        <v>154</v>
      </c>
      <c r="C99" s="274">
        <v>92607</v>
      </c>
      <c r="D99" s="275" t="s">
        <v>37</v>
      </c>
      <c r="E99" s="260" t="s">
        <v>178</v>
      </c>
      <c r="F99" s="261">
        <v>15400</v>
      </c>
      <c r="G99" s="262">
        <v>23900</v>
      </c>
      <c r="H99" s="825">
        <v>15000</v>
      </c>
      <c r="I99" s="597">
        <f t="shared" si="8"/>
        <v>-400</v>
      </c>
      <c r="J99" s="766">
        <f t="shared" si="6"/>
        <v>-2.5974025974025983E-2</v>
      </c>
    </row>
    <row r="100" spans="1:13" x14ac:dyDescent="0.2">
      <c r="A100" s="256"/>
      <c r="B100" s="257" t="s">
        <v>154</v>
      </c>
      <c r="C100" s="274">
        <v>92608</v>
      </c>
      <c r="D100" s="275" t="s">
        <v>40</v>
      </c>
      <c r="E100" s="260" t="s">
        <v>166</v>
      </c>
      <c r="F100" s="261">
        <v>8000</v>
      </c>
      <c r="G100" s="262">
        <v>15100</v>
      </c>
      <c r="H100" s="825">
        <v>15320</v>
      </c>
      <c r="I100" s="597">
        <f t="shared" si="8"/>
        <v>7320</v>
      </c>
      <c r="J100" s="766">
        <f t="shared" si="6"/>
        <v>0.91500000000000004</v>
      </c>
    </row>
    <row r="101" spans="1:13" ht="13.5" thickBot="1" x14ac:dyDescent="0.25">
      <c r="A101" s="256"/>
      <c r="B101" s="257" t="s">
        <v>154</v>
      </c>
      <c r="C101" s="274">
        <v>92609</v>
      </c>
      <c r="D101" s="275" t="s">
        <v>44</v>
      </c>
      <c r="E101" s="260" t="s">
        <v>167</v>
      </c>
      <c r="F101" s="261">
        <v>2100</v>
      </c>
      <c r="G101" s="262">
        <v>2500</v>
      </c>
      <c r="H101" s="825">
        <v>1900</v>
      </c>
      <c r="I101" s="597">
        <f t="shared" si="8"/>
        <v>-200</v>
      </c>
      <c r="J101" s="766">
        <f t="shared" si="6"/>
        <v>-9.5238095238095233E-2</v>
      </c>
    </row>
    <row r="102" spans="1:13" s="277" customFormat="1" ht="24.75" thickBot="1" x14ac:dyDescent="0.25">
      <c r="A102" s="276" t="s">
        <v>153</v>
      </c>
      <c r="B102" s="904" t="s">
        <v>182</v>
      </c>
      <c r="C102" s="905"/>
      <c r="D102" s="905"/>
      <c r="E102" s="905"/>
      <c r="F102" s="300">
        <f>F4+F7+F9+F16+F25+F41+F52+F66+F71+F82+F84+F86+F88+F90+F92</f>
        <v>3384321.66</v>
      </c>
      <c r="G102" s="300">
        <f>G4+G7+G9+G16+G25+G41+G52+G66+G71+G82+G84+G86+G88+G90+G92</f>
        <v>5822480.4626799999</v>
      </c>
      <c r="H102" s="456">
        <f>H4+H7+H9+H16+H25+H41+H52+H66+H71+H82+H84+H86+H88+H90+H92</f>
        <v>3555108.3499999996</v>
      </c>
      <c r="I102" s="456">
        <f>H102-F102</f>
        <v>170786.68999999948</v>
      </c>
      <c r="J102" s="771">
        <f t="shared" si="6"/>
        <v>5.0464083251471781E-2</v>
      </c>
    </row>
    <row r="103" spans="1:13" ht="13.5" thickBot="1" x14ac:dyDescent="0.25">
      <c r="F103" s="299"/>
      <c r="J103" s="759"/>
    </row>
    <row r="104" spans="1:13" s="277" customFormat="1" ht="24.75" thickBot="1" x14ac:dyDescent="0.25">
      <c r="A104" s="278" t="s">
        <v>153</v>
      </c>
      <c r="B104" s="906" t="s">
        <v>183</v>
      </c>
      <c r="C104" s="907"/>
      <c r="D104" s="907"/>
      <c r="E104" s="907"/>
      <c r="F104" s="279">
        <f>Příjmy!B37</f>
        <v>3384321.66</v>
      </c>
      <c r="G104" s="279">
        <f>Příjmy!C37</f>
        <v>3555108.35</v>
      </c>
      <c r="H104" s="279">
        <f>G104</f>
        <v>3555108.35</v>
      </c>
      <c r="I104" s="582" t="s">
        <v>16</v>
      </c>
      <c r="J104" s="760"/>
      <c r="K104" s="612"/>
    </row>
    <row r="105" spans="1:13" ht="13.5" thickBot="1" x14ac:dyDescent="0.25">
      <c r="J105" s="759"/>
      <c r="M105" s="757"/>
    </row>
    <row r="106" spans="1:13" s="277" customFormat="1" ht="24.75" thickBot="1" x14ac:dyDescent="0.25">
      <c r="A106" s="280" t="s">
        <v>153</v>
      </c>
      <c r="B106" s="908" t="s">
        <v>184</v>
      </c>
      <c r="C106" s="909"/>
      <c r="D106" s="909"/>
      <c r="E106" s="909"/>
      <c r="F106" s="281">
        <f>F104-F102</f>
        <v>0</v>
      </c>
      <c r="G106" s="281">
        <f>G104-G102</f>
        <v>-2267372.1126799998</v>
      </c>
      <c r="H106" s="829">
        <f>H104-H102</f>
        <v>0</v>
      </c>
      <c r="I106" s="583" t="s">
        <v>16</v>
      </c>
      <c r="J106" s="760"/>
    </row>
    <row r="109" spans="1:13" x14ac:dyDescent="0.2">
      <c r="E109" s="408"/>
    </row>
  </sheetData>
  <mergeCells count="4">
    <mergeCell ref="B102:E102"/>
    <mergeCell ref="B104:E104"/>
    <mergeCell ref="B106:E106"/>
    <mergeCell ref="A1:J1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86" orientation="portrait" r:id="rId1"/>
  <headerFooter alignWithMargins="0"/>
  <rowBreaks count="1" manualBreakCount="1">
    <brk id="6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H646"/>
  <sheetViews>
    <sheetView zoomScaleNormal="100" zoomScaleSheetLayoutView="75" workbookViewId="0">
      <pane ySplit="8" topLeftCell="A39" activePane="bottomLeft" state="frozen"/>
      <selection pane="bottomLeft"/>
    </sheetView>
  </sheetViews>
  <sheetFormatPr defaultRowHeight="11.25" x14ac:dyDescent="0.2"/>
  <cols>
    <col min="1" max="1" width="4.28515625" style="64" customWidth="1"/>
    <col min="2" max="2" width="4" style="65" customWidth="1"/>
    <col min="3" max="3" width="49.140625" style="66" customWidth="1"/>
    <col min="4" max="4" width="10" style="67" customWidth="1"/>
    <col min="5" max="5" width="10" style="68" customWidth="1"/>
    <col min="6" max="8" width="10" style="67" customWidth="1"/>
    <col min="9" max="16384" width="9.140625" style="66"/>
  </cols>
  <sheetData>
    <row r="1" spans="1:8" x14ac:dyDescent="0.2">
      <c r="H1" s="735"/>
    </row>
    <row r="2" spans="1:8" ht="18" x14ac:dyDescent="0.25">
      <c r="A2" s="878" t="s">
        <v>462</v>
      </c>
      <c r="B2" s="878"/>
      <c r="C2" s="878"/>
      <c r="D2" s="878"/>
      <c r="E2" s="878"/>
      <c r="F2" s="878"/>
      <c r="G2" s="878"/>
      <c r="H2" s="878"/>
    </row>
    <row r="3" spans="1:8" x14ac:dyDescent="0.2">
      <c r="A3" s="69"/>
      <c r="B3" s="70"/>
      <c r="C3" s="71"/>
      <c r="D3" s="72"/>
      <c r="E3" s="73"/>
      <c r="F3" s="72"/>
      <c r="G3" s="72"/>
      <c r="H3" s="72"/>
    </row>
    <row r="4" spans="1:8" ht="15.75" x14ac:dyDescent="0.25">
      <c r="A4" s="911" t="s">
        <v>470</v>
      </c>
      <c r="B4" s="911"/>
      <c r="C4" s="911"/>
      <c r="D4" s="911"/>
      <c r="E4" s="911"/>
      <c r="F4" s="911"/>
      <c r="G4" s="911"/>
      <c r="H4" s="911"/>
    </row>
    <row r="5" spans="1:8" s="78" customFormat="1" ht="15.75" x14ac:dyDescent="0.25">
      <c r="A5" s="74"/>
      <c r="B5" s="75"/>
      <c r="C5" s="76"/>
      <c r="D5" s="72"/>
      <c r="E5" s="77"/>
      <c r="F5" s="72"/>
      <c r="G5" s="72"/>
      <c r="H5" s="72"/>
    </row>
    <row r="6" spans="1:8" s="78" customFormat="1" ht="15.75" x14ac:dyDescent="0.25">
      <c r="A6" s="912" t="s">
        <v>87</v>
      </c>
      <c r="B6" s="912"/>
      <c r="C6" s="912"/>
      <c r="D6" s="912"/>
      <c r="E6" s="912"/>
      <c r="F6" s="912"/>
      <c r="G6" s="912"/>
      <c r="H6" s="912"/>
    </row>
    <row r="7" spans="1:8" ht="12" thickBot="1" x14ac:dyDescent="0.25">
      <c r="A7" s="79"/>
      <c r="C7" s="79"/>
      <c r="D7" s="80"/>
      <c r="E7" s="81"/>
      <c r="F7" s="80"/>
      <c r="G7" s="80"/>
      <c r="H7" s="9" t="s">
        <v>2</v>
      </c>
    </row>
    <row r="8" spans="1:8" s="82" customFormat="1" ht="12" thickBot="1" x14ac:dyDescent="0.25">
      <c r="A8" s="194" t="s">
        <v>88</v>
      </c>
      <c r="B8" s="195" t="s">
        <v>10</v>
      </c>
      <c r="C8" s="196" t="s">
        <v>89</v>
      </c>
      <c r="D8" s="599" t="s">
        <v>464</v>
      </c>
      <c r="E8" s="509" t="s">
        <v>346</v>
      </c>
      <c r="F8" s="510" t="s">
        <v>347</v>
      </c>
      <c r="G8" s="510" t="s">
        <v>364</v>
      </c>
      <c r="H8" s="511" t="s">
        <v>465</v>
      </c>
    </row>
    <row r="9" spans="1:8" s="82" customFormat="1" ht="12" thickBot="1" x14ac:dyDescent="0.25">
      <c r="A9" s="197">
        <v>910</v>
      </c>
      <c r="B9" s="83" t="s">
        <v>16</v>
      </c>
      <c r="C9" s="84" t="s">
        <v>90</v>
      </c>
      <c r="D9" s="85">
        <v>33923.699999999997</v>
      </c>
      <c r="E9" s="85">
        <v>39337.699999999997</v>
      </c>
      <c r="F9" s="85">
        <v>36151.699999999997</v>
      </c>
      <c r="G9" s="85">
        <v>37371.699999999997</v>
      </c>
      <c r="H9" s="198">
        <v>38651.699999999997</v>
      </c>
    </row>
    <row r="10" spans="1:8" s="82" customFormat="1" x14ac:dyDescent="0.2">
      <c r="A10" s="199"/>
      <c r="B10" s="553" t="s">
        <v>14</v>
      </c>
      <c r="C10" s="86" t="s">
        <v>91</v>
      </c>
      <c r="D10" s="87">
        <v>5700</v>
      </c>
      <c r="E10" s="87">
        <v>5750</v>
      </c>
      <c r="F10" s="87">
        <v>5700</v>
      </c>
      <c r="G10" s="87">
        <v>5700</v>
      </c>
      <c r="H10" s="200">
        <v>5700</v>
      </c>
    </row>
    <row r="11" spans="1:8" s="82" customFormat="1" x14ac:dyDescent="0.2">
      <c r="A11" s="199"/>
      <c r="B11" s="550"/>
      <c r="C11" s="88" t="s">
        <v>92</v>
      </c>
      <c r="D11" s="90">
        <v>3720</v>
      </c>
      <c r="E11" s="316">
        <v>3720</v>
      </c>
      <c r="F11" s="89">
        <v>3720</v>
      </c>
      <c r="G11" s="89">
        <v>3720</v>
      </c>
      <c r="H11" s="201">
        <v>3720</v>
      </c>
    </row>
    <row r="12" spans="1:8" x14ac:dyDescent="0.2">
      <c r="A12" s="199"/>
      <c r="B12" s="554"/>
      <c r="C12" s="91" t="s">
        <v>93</v>
      </c>
      <c r="D12" s="93">
        <v>1980</v>
      </c>
      <c r="E12" s="315">
        <v>2030</v>
      </c>
      <c r="F12" s="89">
        <v>1980</v>
      </c>
      <c r="G12" s="89">
        <v>1980</v>
      </c>
      <c r="H12" s="201">
        <v>1980</v>
      </c>
    </row>
    <row r="13" spans="1:8" s="96" customFormat="1" ht="12.75" x14ac:dyDescent="0.2">
      <c r="A13" s="199"/>
      <c r="B13" s="552" t="s">
        <v>62</v>
      </c>
      <c r="C13" s="94" t="s">
        <v>94</v>
      </c>
      <c r="D13" s="95">
        <v>28223.7</v>
      </c>
      <c r="E13" s="95">
        <v>33587.699999999997</v>
      </c>
      <c r="F13" s="95">
        <v>30451.7</v>
      </c>
      <c r="G13" s="95">
        <v>31671.7</v>
      </c>
      <c r="H13" s="203">
        <v>32951.699999999997</v>
      </c>
    </row>
    <row r="14" spans="1:8" s="96" customFormat="1" ht="12.75" x14ac:dyDescent="0.2">
      <c r="A14" s="199"/>
      <c r="B14" s="540"/>
      <c r="C14" s="97" t="s">
        <v>95</v>
      </c>
      <c r="D14" s="90">
        <v>25752.7</v>
      </c>
      <c r="E14" s="316">
        <v>29797.7</v>
      </c>
      <c r="F14" s="89">
        <v>28372.7</v>
      </c>
      <c r="G14" s="89">
        <v>29592.7</v>
      </c>
      <c r="H14" s="89">
        <v>30872.7</v>
      </c>
    </row>
    <row r="15" spans="1:8" s="96" customFormat="1" ht="13.5" thickBot="1" x14ac:dyDescent="0.25">
      <c r="A15" s="605"/>
      <c r="B15" s="606"/>
      <c r="C15" s="607" t="s">
        <v>96</v>
      </c>
      <c r="D15" s="608">
        <v>2471</v>
      </c>
      <c r="E15" s="609">
        <v>3790</v>
      </c>
      <c r="F15" s="610">
        <v>2079</v>
      </c>
      <c r="G15" s="610">
        <v>2079</v>
      </c>
      <c r="H15" s="611">
        <v>2079</v>
      </c>
    </row>
    <row r="16" spans="1:8" s="96" customFormat="1" ht="13.5" thickBot="1" x14ac:dyDescent="0.25">
      <c r="A16" s="600">
        <v>911</v>
      </c>
      <c r="B16" s="601" t="s">
        <v>16</v>
      </c>
      <c r="C16" s="602" t="s">
        <v>97</v>
      </c>
      <c r="D16" s="603">
        <v>317568.5</v>
      </c>
      <c r="E16" s="603">
        <v>331902.5</v>
      </c>
      <c r="F16" s="603">
        <v>342376.89999999997</v>
      </c>
      <c r="G16" s="603">
        <v>353206.48212499992</v>
      </c>
      <c r="H16" s="604">
        <v>364403.56353062496</v>
      </c>
    </row>
    <row r="17" spans="1:8" s="96" customFormat="1" ht="12.75" x14ac:dyDescent="0.2">
      <c r="A17" s="199"/>
      <c r="B17" s="551" t="s">
        <v>62</v>
      </c>
      <c r="C17" s="98" t="s">
        <v>94</v>
      </c>
      <c r="D17" s="87">
        <v>317568.5</v>
      </c>
      <c r="E17" s="87">
        <v>331902.5</v>
      </c>
      <c r="F17" s="87">
        <v>342376.89999999997</v>
      </c>
      <c r="G17" s="87">
        <v>353206.48212499992</v>
      </c>
      <c r="H17" s="200">
        <v>364403.56353062496</v>
      </c>
    </row>
    <row r="18" spans="1:8" s="96" customFormat="1" ht="12.75" x14ac:dyDescent="0.2">
      <c r="A18" s="199"/>
      <c r="B18" s="540"/>
      <c r="C18" s="91" t="s">
        <v>98</v>
      </c>
      <c r="D18" s="93">
        <v>271200</v>
      </c>
      <c r="E18" s="315">
        <v>286215</v>
      </c>
      <c r="F18" s="92">
        <v>296232.52499999997</v>
      </c>
      <c r="G18" s="92">
        <v>306600.66337499995</v>
      </c>
      <c r="H18" s="202">
        <v>317331.68659312493</v>
      </c>
    </row>
    <row r="19" spans="1:8" s="96" customFormat="1" ht="13.5" thickBot="1" x14ac:dyDescent="0.25">
      <c r="A19" s="199"/>
      <c r="B19" s="540"/>
      <c r="C19" s="99" t="s">
        <v>99</v>
      </c>
      <c r="D19" s="101">
        <v>46368.5</v>
      </c>
      <c r="E19" s="323">
        <v>45687.5</v>
      </c>
      <c r="F19" s="100">
        <v>46144.375</v>
      </c>
      <c r="G19" s="100">
        <v>46605.818749999999</v>
      </c>
      <c r="H19" s="204">
        <v>47071.876937499997</v>
      </c>
    </row>
    <row r="20" spans="1:8" s="96" customFormat="1" ht="13.5" thickBot="1" x14ac:dyDescent="0.25">
      <c r="A20" s="173">
        <v>913</v>
      </c>
      <c r="B20" s="174" t="s">
        <v>16</v>
      </c>
      <c r="C20" s="175" t="s">
        <v>100</v>
      </c>
      <c r="D20" s="176">
        <v>1080590.33</v>
      </c>
      <c r="E20" s="176">
        <v>1134572.2999999998</v>
      </c>
      <c r="F20" s="176">
        <v>1155869.919</v>
      </c>
      <c r="G20" s="176">
        <v>1177682.52107</v>
      </c>
      <c r="H20" s="177">
        <v>1200024.3162471</v>
      </c>
    </row>
    <row r="21" spans="1:8" s="96" customFormat="1" ht="12.75" x14ac:dyDescent="0.2">
      <c r="A21" s="199"/>
      <c r="B21" s="547" t="s">
        <v>27</v>
      </c>
      <c r="C21" s="98" t="s">
        <v>101</v>
      </c>
      <c r="D21" s="87">
        <v>281550</v>
      </c>
      <c r="E21" s="87">
        <v>295627.49999999994</v>
      </c>
      <c r="F21" s="87">
        <v>298583.77499999997</v>
      </c>
      <c r="G21" s="87">
        <v>301569.61274999997</v>
      </c>
      <c r="H21" s="200">
        <v>304585.30887749995</v>
      </c>
    </row>
    <row r="22" spans="1:8" s="104" customFormat="1" ht="12.75" x14ac:dyDescent="0.2">
      <c r="A22" s="199"/>
      <c r="B22" s="548" t="s">
        <v>31</v>
      </c>
      <c r="C22" s="102" t="s">
        <v>102</v>
      </c>
      <c r="D22" s="103">
        <v>137562.68</v>
      </c>
      <c r="E22" s="103">
        <v>144440.79999999999</v>
      </c>
      <c r="F22" s="87">
        <v>148774.024</v>
      </c>
      <c r="G22" s="87">
        <v>153237.24472000002</v>
      </c>
      <c r="H22" s="200">
        <v>157834.36206160003</v>
      </c>
    </row>
    <row r="23" spans="1:8" s="106" customFormat="1" ht="12.75" x14ac:dyDescent="0.2">
      <c r="A23" s="199"/>
      <c r="B23" s="542" t="s">
        <v>34</v>
      </c>
      <c r="C23" s="105" t="s">
        <v>103</v>
      </c>
      <c r="D23" s="103">
        <v>309300</v>
      </c>
      <c r="E23" s="103">
        <v>324100</v>
      </c>
      <c r="F23" s="87">
        <v>327341</v>
      </c>
      <c r="G23" s="87">
        <v>330614.40999999997</v>
      </c>
      <c r="H23" s="200">
        <v>333920.55409999995</v>
      </c>
    </row>
    <row r="24" spans="1:8" s="108" customFormat="1" ht="12.75" x14ac:dyDescent="0.2">
      <c r="A24" s="199"/>
      <c r="B24" s="539"/>
      <c r="C24" s="109" t="s">
        <v>139</v>
      </c>
      <c r="D24" s="111">
        <v>36300</v>
      </c>
      <c r="E24" s="419">
        <v>38100</v>
      </c>
      <c r="F24" s="110">
        <v>39243</v>
      </c>
      <c r="G24" s="110">
        <v>40420.29</v>
      </c>
      <c r="H24" s="572">
        <v>41632.898700000005</v>
      </c>
    </row>
    <row r="25" spans="1:8" s="108" customFormat="1" ht="12.75" x14ac:dyDescent="0.2">
      <c r="A25" s="199"/>
      <c r="B25" s="543"/>
      <c r="C25" s="107" t="s">
        <v>140</v>
      </c>
      <c r="D25" s="111">
        <v>273000</v>
      </c>
      <c r="E25" s="419">
        <v>286000</v>
      </c>
      <c r="F25" s="110">
        <v>288860</v>
      </c>
      <c r="G25" s="110">
        <v>291748.59999999998</v>
      </c>
      <c r="H25" s="572">
        <v>294666.08599999995</v>
      </c>
    </row>
    <row r="26" spans="1:8" s="106" customFormat="1" ht="12.75" x14ac:dyDescent="0.2">
      <c r="A26" s="199"/>
      <c r="B26" s="537" t="s">
        <v>37</v>
      </c>
      <c r="C26" s="105" t="s">
        <v>104</v>
      </c>
      <c r="D26" s="95">
        <v>128387.65</v>
      </c>
      <c r="E26" s="95">
        <v>136130</v>
      </c>
      <c r="F26" s="87">
        <v>140213.9</v>
      </c>
      <c r="G26" s="87">
        <v>144420.31700000001</v>
      </c>
      <c r="H26" s="200">
        <v>148752.92651000002</v>
      </c>
    </row>
    <row r="27" spans="1:8" s="106" customFormat="1" ht="12.75" x14ac:dyDescent="0.2">
      <c r="A27" s="199"/>
      <c r="B27" s="548" t="s">
        <v>40</v>
      </c>
      <c r="C27" s="102" t="s">
        <v>105</v>
      </c>
      <c r="D27" s="95">
        <v>5720</v>
      </c>
      <c r="E27" s="95">
        <v>6000</v>
      </c>
      <c r="F27" s="87">
        <v>6180</v>
      </c>
      <c r="G27" s="87">
        <v>6365.4000000000005</v>
      </c>
      <c r="H27" s="200">
        <v>6556.362000000001</v>
      </c>
    </row>
    <row r="28" spans="1:8" s="106" customFormat="1" ht="12.75" x14ac:dyDescent="0.2">
      <c r="A28" s="199"/>
      <c r="B28" s="549" t="s">
        <v>44</v>
      </c>
      <c r="C28" s="170" t="s">
        <v>106</v>
      </c>
      <c r="D28" s="171">
        <v>206570</v>
      </c>
      <c r="E28" s="171">
        <v>216774</v>
      </c>
      <c r="F28" s="87">
        <v>223277.22</v>
      </c>
      <c r="G28" s="87">
        <v>229975.53660000002</v>
      </c>
      <c r="H28" s="200">
        <v>236874.80269800001</v>
      </c>
    </row>
    <row r="29" spans="1:8" s="106" customFormat="1" ht="12.75" x14ac:dyDescent="0.2">
      <c r="A29" s="199"/>
      <c r="B29" s="549" t="s">
        <v>211</v>
      </c>
      <c r="C29" s="170" t="s">
        <v>341</v>
      </c>
      <c r="D29" s="171">
        <v>11500</v>
      </c>
      <c r="E29" s="171">
        <v>11500</v>
      </c>
      <c r="F29" s="87">
        <v>11500</v>
      </c>
      <c r="G29" s="87">
        <v>11500</v>
      </c>
      <c r="H29" s="200">
        <v>11500</v>
      </c>
    </row>
    <row r="30" spans="1:8" s="106" customFormat="1" ht="13.5" thickBot="1" x14ac:dyDescent="0.25">
      <c r="A30" s="199"/>
      <c r="B30" s="550" t="s">
        <v>144</v>
      </c>
      <c r="C30" s="477" t="s">
        <v>145</v>
      </c>
      <c r="D30" s="143">
        <v>0</v>
      </c>
      <c r="E30" s="143">
        <v>0</v>
      </c>
      <c r="F30" s="143">
        <v>0</v>
      </c>
      <c r="G30" s="143">
        <v>0</v>
      </c>
      <c r="H30" s="478">
        <v>0</v>
      </c>
    </row>
    <row r="31" spans="1:8" ht="12" thickBot="1" x14ac:dyDescent="0.25">
      <c r="A31" s="173">
        <v>912</v>
      </c>
      <c r="B31" s="174" t="s">
        <v>16</v>
      </c>
      <c r="C31" s="175" t="s">
        <v>343</v>
      </c>
      <c r="D31" s="176">
        <v>73040.5</v>
      </c>
      <c r="E31" s="176">
        <v>58161</v>
      </c>
      <c r="F31" s="176">
        <v>37750</v>
      </c>
      <c r="G31" s="176">
        <v>33950</v>
      </c>
      <c r="H31" s="177">
        <v>34350</v>
      </c>
    </row>
    <row r="32" spans="1:8" s="96" customFormat="1" ht="12.75" x14ac:dyDescent="0.2">
      <c r="A32" s="199"/>
      <c r="B32" s="538" t="s">
        <v>27</v>
      </c>
      <c r="C32" s="479" t="s">
        <v>114</v>
      </c>
      <c r="D32" s="114">
        <v>9240</v>
      </c>
      <c r="E32" s="114">
        <v>4300</v>
      </c>
      <c r="F32" s="114">
        <v>4600</v>
      </c>
      <c r="G32" s="114">
        <v>4800</v>
      </c>
      <c r="H32" s="206">
        <v>5200</v>
      </c>
    </row>
    <row r="33" spans="1:8" x14ac:dyDescent="0.2">
      <c r="A33" s="199"/>
      <c r="B33" s="545"/>
      <c r="C33" s="127" t="s">
        <v>276</v>
      </c>
      <c r="D33" s="93">
        <v>9240</v>
      </c>
      <c r="E33" s="323">
        <v>4300</v>
      </c>
      <c r="F33" s="92">
        <v>4600</v>
      </c>
      <c r="G33" s="92">
        <v>4800</v>
      </c>
      <c r="H33" s="202">
        <v>5200</v>
      </c>
    </row>
    <row r="34" spans="1:8" s="122" customFormat="1" ht="12.75" x14ac:dyDescent="0.2">
      <c r="A34" s="199"/>
      <c r="B34" s="545"/>
      <c r="C34" s="336" t="s">
        <v>217</v>
      </c>
      <c r="D34" s="346"/>
      <c r="E34" s="347"/>
      <c r="F34" s="348"/>
      <c r="G34" s="348"/>
      <c r="H34" s="349"/>
    </row>
    <row r="35" spans="1:8" s="122" customFormat="1" ht="12.75" x14ac:dyDescent="0.2">
      <c r="A35" s="199"/>
      <c r="B35" s="545"/>
      <c r="C35" s="418" t="s">
        <v>148</v>
      </c>
      <c r="D35" s="619">
        <v>2700</v>
      </c>
      <c r="E35" s="620">
        <v>2800</v>
      </c>
      <c r="F35" s="621">
        <v>3500</v>
      </c>
      <c r="G35" s="621">
        <v>3700</v>
      </c>
      <c r="H35" s="622">
        <v>3700</v>
      </c>
    </row>
    <row r="36" spans="1:8" s="122" customFormat="1" ht="12.75" x14ac:dyDescent="0.2">
      <c r="A36" s="199"/>
      <c r="B36" s="545"/>
      <c r="C36" s="421" t="s">
        <v>259</v>
      </c>
      <c r="D36" s="623">
        <v>600</v>
      </c>
      <c r="E36" s="624">
        <v>600</v>
      </c>
      <c r="F36" s="625">
        <v>600</v>
      </c>
      <c r="G36" s="625">
        <v>600</v>
      </c>
      <c r="H36" s="626">
        <v>600</v>
      </c>
    </row>
    <row r="37" spans="1:8" s="122" customFormat="1" ht="12.75" x14ac:dyDescent="0.2">
      <c r="A37" s="199"/>
      <c r="B37" s="545"/>
      <c r="C37" s="420" t="s">
        <v>257</v>
      </c>
      <c r="D37" s="627"/>
      <c r="E37" s="628">
        <v>400</v>
      </c>
      <c r="F37" s="629"/>
      <c r="G37" s="629"/>
      <c r="H37" s="630">
        <v>400</v>
      </c>
    </row>
    <row r="38" spans="1:8" s="122" customFormat="1" ht="12.75" x14ac:dyDescent="0.2">
      <c r="A38" s="199"/>
      <c r="B38" s="545"/>
      <c r="C38" s="635" t="s">
        <v>260</v>
      </c>
      <c r="D38" s="631">
        <v>500</v>
      </c>
      <c r="E38" s="632">
        <v>500</v>
      </c>
      <c r="F38" s="633">
        <v>500</v>
      </c>
      <c r="G38" s="633">
        <v>500</v>
      </c>
      <c r="H38" s="634">
        <v>500</v>
      </c>
    </row>
    <row r="39" spans="1:8" s="122" customFormat="1" ht="12.75" x14ac:dyDescent="0.2">
      <c r="A39" s="199"/>
      <c r="B39" s="545"/>
      <c r="C39" s="773" t="s">
        <v>196</v>
      </c>
      <c r="D39" s="774">
        <v>20</v>
      </c>
      <c r="E39" s="775"/>
      <c r="F39" s="776"/>
      <c r="G39" s="776"/>
      <c r="H39" s="777"/>
    </row>
    <row r="40" spans="1:8" s="122" customFormat="1" ht="12.75" x14ac:dyDescent="0.2">
      <c r="A40" s="199"/>
      <c r="B40" s="545"/>
      <c r="C40" s="345" t="s">
        <v>197</v>
      </c>
      <c r="D40" s="631">
        <v>20</v>
      </c>
      <c r="E40" s="632"/>
      <c r="F40" s="633"/>
      <c r="G40" s="633"/>
      <c r="H40" s="634"/>
    </row>
    <row r="41" spans="1:8" s="122" customFormat="1" ht="12.75" x14ac:dyDescent="0.2">
      <c r="A41" s="199"/>
      <c r="B41" s="545"/>
      <c r="C41" s="635" t="s">
        <v>383</v>
      </c>
      <c r="D41" s="631">
        <v>2200</v>
      </c>
      <c r="E41" s="632"/>
      <c r="F41" s="633"/>
      <c r="G41" s="633"/>
      <c r="H41" s="634"/>
    </row>
    <row r="42" spans="1:8" s="122" customFormat="1" ht="12.75" x14ac:dyDescent="0.2">
      <c r="A42" s="199"/>
      <c r="B42" s="545"/>
      <c r="C42" s="635" t="s">
        <v>592</v>
      </c>
      <c r="D42" s="631">
        <v>3200</v>
      </c>
      <c r="E42" s="632"/>
      <c r="F42" s="633"/>
      <c r="G42" s="633"/>
      <c r="H42" s="634"/>
    </row>
    <row r="43" spans="1:8" s="122" customFormat="1" ht="13.5" thickBot="1" x14ac:dyDescent="0.25">
      <c r="A43" s="199"/>
      <c r="B43" s="683"/>
      <c r="C43" s="684"/>
      <c r="D43" s="685"/>
      <c r="E43" s="686"/>
      <c r="F43" s="687"/>
      <c r="G43" s="687"/>
      <c r="H43" s="688"/>
    </row>
    <row r="44" spans="1:8" s="96" customFormat="1" ht="12.75" x14ac:dyDescent="0.2">
      <c r="A44" s="199"/>
      <c r="B44" s="690" t="s">
        <v>31</v>
      </c>
      <c r="C44" s="691" t="s">
        <v>125</v>
      </c>
      <c r="D44" s="692">
        <v>6760</v>
      </c>
      <c r="E44" s="692">
        <v>5000</v>
      </c>
      <c r="F44" s="692">
        <v>5000</v>
      </c>
      <c r="G44" s="692">
        <v>5000</v>
      </c>
      <c r="H44" s="693">
        <v>5000</v>
      </c>
    </row>
    <row r="45" spans="1:8" x14ac:dyDescent="0.2">
      <c r="A45" s="199"/>
      <c r="B45" s="545"/>
      <c r="C45" s="127" t="s">
        <v>276</v>
      </c>
      <c r="D45" s="93">
        <v>6760</v>
      </c>
      <c r="E45" s="323">
        <v>5000</v>
      </c>
      <c r="F45" s="100">
        <v>5000</v>
      </c>
      <c r="G45" s="100">
        <v>5000</v>
      </c>
      <c r="H45" s="100">
        <v>5000</v>
      </c>
    </row>
    <row r="46" spans="1:8" s="122" customFormat="1" ht="12.75" x14ac:dyDescent="0.2">
      <c r="A46" s="199"/>
      <c r="B46" s="545"/>
      <c r="C46" s="336" t="s">
        <v>217</v>
      </c>
      <c r="D46" s="346"/>
      <c r="E46" s="347"/>
      <c r="F46" s="348"/>
      <c r="G46" s="348"/>
      <c r="H46" s="349"/>
    </row>
    <row r="47" spans="1:8" s="122" customFormat="1" ht="14.25" customHeight="1" x14ac:dyDescent="0.2">
      <c r="A47" s="199"/>
      <c r="B47" s="545"/>
      <c r="C47" s="663" t="s">
        <v>716</v>
      </c>
      <c r="D47" s="631"/>
      <c r="E47" s="632">
        <v>5000</v>
      </c>
      <c r="F47" s="633">
        <v>5000</v>
      </c>
      <c r="G47" s="633">
        <v>5000</v>
      </c>
      <c r="H47" s="634">
        <v>5000</v>
      </c>
    </row>
    <row r="48" spans="1:8" s="122" customFormat="1" ht="12.75" x14ac:dyDescent="0.2">
      <c r="A48" s="199"/>
      <c r="B48" s="545"/>
      <c r="C48" s="636" t="s">
        <v>562</v>
      </c>
      <c r="D48" s="637">
        <v>600</v>
      </c>
      <c r="E48" s="638"/>
      <c r="F48" s="621"/>
      <c r="G48" s="621"/>
      <c r="H48" s="622"/>
    </row>
    <row r="49" spans="1:8" s="122" customFormat="1" ht="12.75" x14ac:dyDescent="0.2">
      <c r="A49" s="199"/>
      <c r="B49" s="545"/>
      <c r="C49" s="636" t="s">
        <v>563</v>
      </c>
      <c r="D49" s="637">
        <v>300</v>
      </c>
      <c r="E49" s="638"/>
      <c r="F49" s="625"/>
      <c r="G49" s="625"/>
      <c r="H49" s="626"/>
    </row>
    <row r="50" spans="1:8" s="122" customFormat="1" ht="12.75" x14ac:dyDescent="0.2">
      <c r="A50" s="199"/>
      <c r="B50" s="545"/>
      <c r="C50" s="636" t="s">
        <v>564</v>
      </c>
      <c r="D50" s="637">
        <v>100</v>
      </c>
      <c r="E50" s="638"/>
      <c r="F50" s="629"/>
      <c r="G50" s="629"/>
      <c r="H50" s="630"/>
    </row>
    <row r="51" spans="1:8" s="122" customFormat="1" ht="12.75" x14ac:dyDescent="0.2">
      <c r="A51" s="199"/>
      <c r="B51" s="545"/>
      <c r="C51" s="636" t="s">
        <v>565</v>
      </c>
      <c r="D51" s="637">
        <v>300</v>
      </c>
      <c r="E51" s="638"/>
      <c r="F51" s="633"/>
      <c r="G51" s="633"/>
      <c r="H51" s="634"/>
    </row>
    <row r="52" spans="1:8" s="122" customFormat="1" ht="12.75" x14ac:dyDescent="0.2">
      <c r="A52" s="199"/>
      <c r="B52" s="545"/>
      <c r="C52" s="639" t="s">
        <v>566</v>
      </c>
      <c r="D52" s="637">
        <v>350</v>
      </c>
      <c r="E52" s="638"/>
      <c r="F52" s="633"/>
      <c r="G52" s="633"/>
      <c r="H52" s="634"/>
    </row>
    <row r="53" spans="1:8" s="122" customFormat="1" ht="12.75" x14ac:dyDescent="0.2">
      <c r="A53" s="199"/>
      <c r="B53" s="545"/>
      <c r="C53" s="639" t="s">
        <v>567</v>
      </c>
      <c r="D53" s="637">
        <v>500</v>
      </c>
      <c r="E53" s="638"/>
      <c r="F53" s="633"/>
      <c r="G53" s="633"/>
      <c r="H53" s="634"/>
    </row>
    <row r="54" spans="1:8" s="122" customFormat="1" ht="12.75" x14ac:dyDescent="0.2">
      <c r="A54" s="199"/>
      <c r="B54" s="545"/>
      <c r="C54" s="636" t="s">
        <v>568</v>
      </c>
      <c r="D54" s="637">
        <v>200</v>
      </c>
      <c r="E54" s="638"/>
      <c r="F54" s="633"/>
      <c r="G54" s="633"/>
      <c r="H54" s="634"/>
    </row>
    <row r="55" spans="1:8" s="122" customFormat="1" ht="12.75" x14ac:dyDescent="0.2">
      <c r="A55" s="199"/>
      <c r="B55" s="545"/>
      <c r="C55" s="636" t="s">
        <v>569</v>
      </c>
      <c r="D55" s="637">
        <v>250</v>
      </c>
      <c r="E55" s="638"/>
      <c r="F55" s="625"/>
      <c r="G55" s="625"/>
      <c r="H55" s="626"/>
    </row>
    <row r="56" spans="1:8" s="122" customFormat="1" ht="12.75" x14ac:dyDescent="0.2">
      <c r="A56" s="199"/>
      <c r="B56" s="545"/>
      <c r="C56" s="636" t="s">
        <v>570</v>
      </c>
      <c r="D56" s="637">
        <v>350</v>
      </c>
      <c r="E56" s="638"/>
      <c r="F56" s="629"/>
      <c r="G56" s="629"/>
      <c r="H56" s="630"/>
    </row>
    <row r="57" spans="1:8" s="122" customFormat="1" ht="12.75" x14ac:dyDescent="0.2">
      <c r="A57" s="199"/>
      <c r="B57" s="545"/>
      <c r="C57" s="636" t="s">
        <v>571</v>
      </c>
      <c r="D57" s="637">
        <v>600</v>
      </c>
      <c r="E57" s="638"/>
      <c r="F57" s="633"/>
      <c r="G57" s="633"/>
      <c r="H57" s="634"/>
    </row>
    <row r="58" spans="1:8" s="122" customFormat="1" ht="12.75" x14ac:dyDescent="0.2">
      <c r="A58" s="199"/>
      <c r="B58" s="545"/>
      <c r="C58" s="636" t="s">
        <v>572</v>
      </c>
      <c r="D58" s="637">
        <v>280</v>
      </c>
      <c r="E58" s="638"/>
      <c r="F58" s="633"/>
      <c r="G58" s="633"/>
      <c r="H58" s="634"/>
    </row>
    <row r="59" spans="1:8" s="122" customFormat="1" ht="12.75" x14ac:dyDescent="0.2">
      <c r="A59" s="199"/>
      <c r="B59" s="545"/>
      <c r="C59" s="636" t="s">
        <v>573</v>
      </c>
      <c r="D59" s="637">
        <v>300</v>
      </c>
      <c r="E59" s="638"/>
      <c r="F59" s="633"/>
      <c r="G59" s="633"/>
      <c r="H59" s="634"/>
    </row>
    <row r="60" spans="1:8" s="122" customFormat="1" ht="12.75" x14ac:dyDescent="0.2">
      <c r="A60" s="199"/>
      <c r="B60" s="545"/>
      <c r="C60" s="636" t="s">
        <v>574</v>
      </c>
      <c r="D60" s="637">
        <v>750</v>
      </c>
      <c r="E60" s="638"/>
      <c r="F60" s="633"/>
      <c r="G60" s="633"/>
      <c r="H60" s="634"/>
    </row>
    <row r="61" spans="1:8" s="122" customFormat="1" ht="12.75" x14ac:dyDescent="0.2">
      <c r="A61" s="199"/>
      <c r="B61" s="545"/>
      <c r="C61" s="636" t="s">
        <v>575</v>
      </c>
      <c r="D61" s="637">
        <v>1800</v>
      </c>
      <c r="E61" s="638"/>
      <c r="F61" s="625"/>
      <c r="G61" s="625"/>
      <c r="H61" s="626"/>
    </row>
    <row r="62" spans="1:8" s="122" customFormat="1" ht="12.75" x14ac:dyDescent="0.2">
      <c r="A62" s="199"/>
      <c r="B62" s="545"/>
      <c r="C62" s="640" t="s">
        <v>593</v>
      </c>
      <c r="D62" s="637">
        <v>80</v>
      </c>
      <c r="E62" s="638"/>
      <c r="F62" s="633"/>
      <c r="G62" s="633"/>
      <c r="H62" s="634"/>
    </row>
    <row r="63" spans="1:8" s="106" customFormat="1" ht="12.75" x14ac:dyDescent="0.2">
      <c r="A63" s="199"/>
      <c r="B63" s="545"/>
      <c r="C63" s="834"/>
      <c r="D63" s="631"/>
      <c r="E63" s="632"/>
      <c r="F63" s="633"/>
      <c r="G63" s="633"/>
      <c r="H63" s="634"/>
    </row>
    <row r="64" spans="1:8" x14ac:dyDescent="0.2">
      <c r="A64" s="199"/>
      <c r="B64" s="542" t="s">
        <v>34</v>
      </c>
      <c r="C64" s="798" t="s">
        <v>116</v>
      </c>
      <c r="D64" s="114">
        <v>27950</v>
      </c>
      <c r="E64" s="114">
        <v>6950</v>
      </c>
      <c r="F64" s="114">
        <v>5950</v>
      </c>
      <c r="G64" s="114">
        <v>5950</v>
      </c>
      <c r="H64" s="206">
        <v>5950</v>
      </c>
    </row>
    <row r="65" spans="1:8" s="122" customFormat="1" ht="12.75" x14ac:dyDescent="0.2">
      <c r="A65" s="199"/>
      <c r="B65" s="539"/>
      <c r="C65" s="127" t="s">
        <v>276</v>
      </c>
      <c r="D65" s="93">
        <v>27950</v>
      </c>
      <c r="E65" s="315">
        <v>6950</v>
      </c>
      <c r="F65" s="92">
        <v>5950</v>
      </c>
      <c r="G65" s="92">
        <v>5950</v>
      </c>
      <c r="H65" s="202">
        <v>5950</v>
      </c>
    </row>
    <row r="66" spans="1:8" x14ac:dyDescent="0.2">
      <c r="A66" s="199"/>
      <c r="B66" s="540"/>
      <c r="C66" s="336" t="s">
        <v>217</v>
      </c>
      <c r="D66" s="133"/>
      <c r="E66" s="318"/>
      <c r="F66" s="123"/>
      <c r="G66" s="123"/>
      <c r="H66" s="208"/>
    </row>
    <row r="67" spans="1:8" ht="22.5" x14ac:dyDescent="0.2">
      <c r="A67" s="199"/>
      <c r="B67" s="539"/>
      <c r="C67" s="641" t="s">
        <v>533</v>
      </c>
      <c r="D67" s="615">
        <v>6000</v>
      </c>
      <c r="E67" s="642">
        <v>5000</v>
      </c>
      <c r="F67" s="643">
        <v>5000</v>
      </c>
      <c r="G67" s="643">
        <v>5000</v>
      </c>
      <c r="H67" s="644">
        <v>5000</v>
      </c>
    </row>
    <row r="68" spans="1:8" x14ac:dyDescent="0.2">
      <c r="A68" s="199"/>
      <c r="B68" s="539"/>
      <c r="C68" s="635" t="s">
        <v>396</v>
      </c>
      <c r="D68" s="615">
        <v>1400</v>
      </c>
      <c r="E68" s="642">
        <v>1000</v>
      </c>
      <c r="F68" s="643"/>
      <c r="G68" s="643"/>
      <c r="H68" s="644"/>
    </row>
    <row r="69" spans="1:8" x14ac:dyDescent="0.2">
      <c r="A69" s="199"/>
      <c r="B69" s="539"/>
      <c r="C69" s="635" t="s">
        <v>395</v>
      </c>
      <c r="D69" s="615">
        <v>650</v>
      </c>
      <c r="E69" s="642">
        <v>650</v>
      </c>
      <c r="F69" s="645">
        <v>650</v>
      </c>
      <c r="G69" s="645">
        <v>650</v>
      </c>
      <c r="H69" s="646">
        <v>650</v>
      </c>
    </row>
    <row r="70" spans="1:8" x14ac:dyDescent="0.2">
      <c r="A70" s="199"/>
      <c r="B70" s="539"/>
      <c r="C70" s="641" t="s">
        <v>580</v>
      </c>
      <c r="D70" s="647">
        <v>0</v>
      </c>
      <c r="E70" s="642"/>
      <c r="F70" s="643"/>
      <c r="G70" s="643"/>
      <c r="H70" s="644"/>
    </row>
    <row r="71" spans="1:8" x14ac:dyDescent="0.2">
      <c r="A71" s="199"/>
      <c r="B71" s="539"/>
      <c r="C71" s="635" t="s">
        <v>579</v>
      </c>
      <c r="D71" s="615">
        <v>1000</v>
      </c>
      <c r="E71" s="642"/>
      <c r="F71" s="643"/>
      <c r="G71" s="643"/>
      <c r="H71" s="644"/>
    </row>
    <row r="72" spans="1:8" x14ac:dyDescent="0.2">
      <c r="A72" s="199"/>
      <c r="B72" s="539"/>
      <c r="C72" s="635" t="s">
        <v>577</v>
      </c>
      <c r="D72" s="647">
        <v>15000</v>
      </c>
      <c r="E72" s="642"/>
      <c r="F72" s="643"/>
      <c r="G72" s="643"/>
      <c r="H72" s="644"/>
    </row>
    <row r="73" spans="1:8" x14ac:dyDescent="0.2">
      <c r="A73" s="199"/>
      <c r="B73" s="539"/>
      <c r="C73" s="635" t="s">
        <v>578</v>
      </c>
      <c r="D73" s="647">
        <v>3600</v>
      </c>
      <c r="E73" s="642"/>
      <c r="F73" s="645"/>
      <c r="G73" s="645"/>
      <c r="H73" s="646"/>
    </row>
    <row r="74" spans="1:8" x14ac:dyDescent="0.2">
      <c r="A74" s="199"/>
      <c r="B74" s="539"/>
      <c r="C74" s="635" t="s">
        <v>397</v>
      </c>
      <c r="D74" s="647">
        <v>300</v>
      </c>
      <c r="E74" s="642">
        <v>300</v>
      </c>
      <c r="F74" s="645">
        <v>300</v>
      </c>
      <c r="G74" s="645">
        <v>300</v>
      </c>
      <c r="H74" s="646">
        <v>300</v>
      </c>
    </row>
    <row r="75" spans="1:8" x14ac:dyDescent="0.2">
      <c r="A75" s="199"/>
      <c r="B75" s="539"/>
      <c r="C75" s="635"/>
      <c r="D75" s="647"/>
      <c r="E75" s="642"/>
      <c r="F75" s="645"/>
      <c r="G75" s="645"/>
      <c r="H75" s="646"/>
    </row>
    <row r="76" spans="1:8" s="122" customFormat="1" ht="12.75" x14ac:dyDescent="0.2">
      <c r="A76" s="199"/>
      <c r="B76" s="542" t="s">
        <v>37</v>
      </c>
      <c r="C76" s="105" t="s">
        <v>117</v>
      </c>
      <c r="D76" s="95">
        <v>1290.5</v>
      </c>
      <c r="E76" s="95">
        <v>2900</v>
      </c>
      <c r="F76" s="95">
        <v>8200</v>
      </c>
      <c r="G76" s="95">
        <v>3200</v>
      </c>
      <c r="H76" s="203">
        <v>3200</v>
      </c>
    </row>
    <row r="77" spans="1:8" s="122" customFormat="1" ht="12.75" x14ac:dyDescent="0.2">
      <c r="A77" s="199"/>
      <c r="B77" s="539"/>
      <c r="C77" s="127" t="s">
        <v>276</v>
      </c>
      <c r="D77" s="93">
        <v>1290.5</v>
      </c>
      <c r="E77" s="315">
        <v>2900</v>
      </c>
      <c r="F77" s="92">
        <v>8200</v>
      </c>
      <c r="G77" s="92">
        <v>3200</v>
      </c>
      <c r="H77" s="202">
        <v>3200</v>
      </c>
    </row>
    <row r="78" spans="1:8" s="122" customFormat="1" ht="12.75" x14ac:dyDescent="0.2">
      <c r="A78" s="199"/>
      <c r="B78" s="540"/>
      <c r="C78" s="336" t="s">
        <v>217</v>
      </c>
      <c r="D78" s="133"/>
      <c r="E78" s="318"/>
      <c r="F78" s="123"/>
      <c r="G78" s="123"/>
      <c r="H78" s="208"/>
    </row>
    <row r="79" spans="1:8" s="122" customFormat="1" ht="12.75" x14ac:dyDescent="0.2">
      <c r="A79" s="199"/>
      <c r="B79" s="539"/>
      <c r="C79" s="635" t="s">
        <v>486</v>
      </c>
      <c r="D79" s="648"/>
      <c r="E79" s="519">
        <v>1700</v>
      </c>
      <c r="F79" s="649"/>
      <c r="G79" s="355"/>
      <c r="H79" s="367"/>
    </row>
    <row r="80" spans="1:8" s="122" customFormat="1" ht="12.75" x14ac:dyDescent="0.2">
      <c r="A80" s="199"/>
      <c r="B80" s="539"/>
      <c r="C80" s="635" t="s">
        <v>534</v>
      </c>
      <c r="D80" s="648"/>
      <c r="E80" s="519">
        <v>200</v>
      </c>
      <c r="F80" s="649">
        <v>200</v>
      </c>
      <c r="G80" s="355">
        <v>200</v>
      </c>
      <c r="H80" s="367">
        <v>200</v>
      </c>
    </row>
    <row r="81" spans="1:8" s="122" customFormat="1" ht="12.75" x14ac:dyDescent="0.2">
      <c r="A81" s="199"/>
      <c r="B81" s="539"/>
      <c r="C81" s="635" t="s">
        <v>594</v>
      </c>
      <c r="D81" s="648"/>
      <c r="E81" s="519">
        <v>500</v>
      </c>
      <c r="F81" s="649">
        <v>8000</v>
      </c>
      <c r="G81" s="355"/>
      <c r="H81" s="367"/>
    </row>
    <row r="82" spans="1:8" s="122" customFormat="1" ht="12.75" x14ac:dyDescent="0.2">
      <c r="A82" s="199"/>
      <c r="B82" s="539"/>
      <c r="C82" s="635" t="s">
        <v>535</v>
      </c>
      <c r="D82" s="648"/>
      <c r="E82" s="519">
        <v>500</v>
      </c>
      <c r="F82" s="649"/>
      <c r="G82" s="355"/>
      <c r="H82" s="367"/>
    </row>
    <row r="83" spans="1:8" s="122" customFormat="1" ht="12.75" x14ac:dyDescent="0.2">
      <c r="A83" s="199"/>
      <c r="B83" s="539"/>
      <c r="C83" s="345" t="s">
        <v>447</v>
      </c>
      <c r="D83" s="648"/>
      <c r="E83" s="519"/>
      <c r="F83" s="649"/>
      <c r="G83" s="355">
        <v>3000</v>
      </c>
      <c r="H83" s="367">
        <v>3000</v>
      </c>
    </row>
    <row r="84" spans="1:8" s="122" customFormat="1" ht="12.75" x14ac:dyDescent="0.2">
      <c r="A84" s="199"/>
      <c r="B84" s="542" t="s">
        <v>40</v>
      </c>
      <c r="C84" s="105" t="s">
        <v>118</v>
      </c>
      <c r="D84" s="95">
        <v>0</v>
      </c>
      <c r="E84" s="95">
        <v>0</v>
      </c>
      <c r="F84" s="95">
        <v>0</v>
      </c>
      <c r="G84" s="95">
        <v>0</v>
      </c>
      <c r="H84" s="203">
        <v>0</v>
      </c>
    </row>
    <row r="85" spans="1:8" s="122" customFormat="1" ht="12.75" x14ac:dyDescent="0.2">
      <c r="A85" s="199"/>
      <c r="B85" s="539"/>
      <c r="C85" s="127" t="s">
        <v>276</v>
      </c>
      <c r="D85" s="93">
        <v>0</v>
      </c>
      <c r="E85" s="315">
        <v>0</v>
      </c>
      <c r="F85" s="92">
        <v>0</v>
      </c>
      <c r="G85" s="92">
        <v>0</v>
      </c>
      <c r="H85" s="202">
        <v>0</v>
      </c>
    </row>
    <row r="86" spans="1:8" s="106" customFormat="1" ht="12.75" x14ac:dyDescent="0.2">
      <c r="A86" s="199"/>
      <c r="B86" s="540"/>
      <c r="C86" s="336" t="s">
        <v>217</v>
      </c>
      <c r="D86" s="133"/>
      <c r="E86" s="318"/>
      <c r="F86" s="123"/>
      <c r="G86" s="123"/>
      <c r="H86" s="208"/>
    </row>
    <row r="87" spans="1:8" ht="12" thickBot="1" x14ac:dyDescent="0.25">
      <c r="A87" s="199"/>
      <c r="B87" s="694"/>
      <c r="C87" s="695"/>
      <c r="D87" s="696"/>
      <c r="E87" s="697"/>
      <c r="F87" s="698"/>
      <c r="G87" s="698"/>
      <c r="H87" s="699"/>
    </row>
    <row r="88" spans="1:8" s="122" customFormat="1" ht="12.75" x14ac:dyDescent="0.2">
      <c r="A88" s="199"/>
      <c r="B88" s="690" t="s">
        <v>44</v>
      </c>
      <c r="C88" s="700" t="s">
        <v>119</v>
      </c>
      <c r="D88" s="692">
        <v>27800</v>
      </c>
      <c r="E88" s="692">
        <v>39011</v>
      </c>
      <c r="F88" s="692">
        <v>14000</v>
      </c>
      <c r="G88" s="692">
        <v>15000</v>
      </c>
      <c r="H88" s="693">
        <v>15000</v>
      </c>
    </row>
    <row r="89" spans="1:8" s="122" customFormat="1" ht="12.75" x14ac:dyDescent="0.2">
      <c r="A89" s="199"/>
      <c r="B89" s="539"/>
      <c r="C89" s="127" t="s">
        <v>276</v>
      </c>
      <c r="D89" s="93">
        <v>27800</v>
      </c>
      <c r="E89" s="315">
        <v>39011</v>
      </c>
      <c r="F89" s="92">
        <v>14000</v>
      </c>
      <c r="G89" s="92">
        <v>15000</v>
      </c>
      <c r="H89" s="202">
        <v>15000</v>
      </c>
    </row>
    <row r="90" spans="1:8" s="122" customFormat="1" ht="12.75" x14ac:dyDescent="0.2">
      <c r="A90" s="199"/>
      <c r="B90" s="540"/>
      <c r="C90" s="417" t="s">
        <v>217</v>
      </c>
      <c r="D90" s="133"/>
      <c r="E90" s="318"/>
      <c r="F90" s="123"/>
      <c r="G90" s="123"/>
      <c r="H90" s="208"/>
    </row>
    <row r="91" spans="1:8" s="122" customFormat="1" ht="12.75" x14ac:dyDescent="0.2">
      <c r="A91" s="199"/>
      <c r="B91" s="546"/>
      <c r="C91" s="641" t="s">
        <v>287</v>
      </c>
      <c r="D91" s="651">
        <v>800</v>
      </c>
      <c r="E91" s="519">
        <v>8000</v>
      </c>
      <c r="F91" s="649">
        <v>4000</v>
      </c>
      <c r="G91" s="649"/>
      <c r="H91" s="652"/>
    </row>
    <row r="92" spans="1:8" s="122" customFormat="1" ht="12.75" x14ac:dyDescent="0.2">
      <c r="A92" s="199"/>
      <c r="B92" s="546"/>
      <c r="C92" s="641" t="s">
        <v>435</v>
      </c>
      <c r="D92" s="651">
        <v>20000</v>
      </c>
      <c r="E92" s="519">
        <v>25186</v>
      </c>
      <c r="F92" s="649"/>
      <c r="G92" s="649"/>
      <c r="H92" s="652"/>
    </row>
    <row r="93" spans="1:8" s="122" customFormat="1" ht="12.75" x14ac:dyDescent="0.2">
      <c r="A93" s="199"/>
      <c r="B93" s="546"/>
      <c r="C93" s="635" t="s">
        <v>289</v>
      </c>
      <c r="D93" s="651">
        <v>7000</v>
      </c>
      <c r="E93" s="519">
        <v>5825</v>
      </c>
      <c r="F93" s="649"/>
      <c r="G93" s="649"/>
      <c r="H93" s="652"/>
    </row>
    <row r="94" spans="1:8" x14ac:dyDescent="0.2">
      <c r="A94" s="199"/>
      <c r="B94" s="546"/>
      <c r="C94" s="635" t="s">
        <v>288</v>
      </c>
      <c r="D94" s="651"/>
      <c r="E94" s="519"/>
      <c r="F94" s="649"/>
      <c r="G94" s="649"/>
      <c r="H94" s="652"/>
    </row>
    <row r="95" spans="1:8" ht="12" thickBot="1" x14ac:dyDescent="0.25">
      <c r="A95" s="199"/>
      <c r="B95" s="546"/>
      <c r="C95" s="653" t="s">
        <v>595</v>
      </c>
      <c r="D95" s="654"/>
      <c r="E95" s="655"/>
      <c r="F95" s="656">
        <v>10000</v>
      </c>
      <c r="G95" s="656">
        <v>15000</v>
      </c>
      <c r="H95" s="657">
        <v>15000</v>
      </c>
    </row>
    <row r="96" spans="1:8" s="82" customFormat="1" ht="12" thickBot="1" x14ac:dyDescent="0.25">
      <c r="A96" s="173">
        <v>914</v>
      </c>
      <c r="B96" s="174" t="s">
        <v>16</v>
      </c>
      <c r="C96" s="175" t="s">
        <v>107</v>
      </c>
      <c r="D96" s="176">
        <v>818891.62640000007</v>
      </c>
      <c r="E96" s="176">
        <v>876633.24000000011</v>
      </c>
      <c r="F96" s="176">
        <v>890944.74800000002</v>
      </c>
      <c r="G96" s="176">
        <v>900737.478</v>
      </c>
      <c r="H96" s="177">
        <v>916035.83800000011</v>
      </c>
    </row>
    <row r="97" spans="1:8" x14ac:dyDescent="0.2">
      <c r="A97" s="199"/>
      <c r="B97" s="540" t="s">
        <v>14</v>
      </c>
      <c r="C97" s="113" t="s">
        <v>108</v>
      </c>
      <c r="D97" s="114">
        <v>16512.810000000001</v>
      </c>
      <c r="E97" s="114">
        <v>16186.890000000003</v>
      </c>
      <c r="F97" s="114">
        <v>16245.308000000001</v>
      </c>
      <c r="G97" s="114">
        <v>15995.308000000001</v>
      </c>
      <c r="H97" s="206">
        <v>16695.308000000001</v>
      </c>
    </row>
    <row r="98" spans="1:8" s="117" customFormat="1" ht="12.75" x14ac:dyDescent="0.2">
      <c r="A98" s="199"/>
      <c r="B98" s="540"/>
      <c r="C98" s="115" t="s">
        <v>109</v>
      </c>
      <c r="D98" s="93">
        <v>1808</v>
      </c>
      <c r="E98" s="316">
        <v>1749</v>
      </c>
      <c r="F98" s="89">
        <v>1799</v>
      </c>
      <c r="G98" s="89">
        <v>1599</v>
      </c>
      <c r="H98" s="201">
        <v>1799</v>
      </c>
    </row>
    <row r="99" spans="1:8" s="117" customFormat="1" ht="12.75" x14ac:dyDescent="0.2">
      <c r="A99" s="199"/>
      <c r="B99" s="541"/>
      <c r="C99" s="116" t="s">
        <v>110</v>
      </c>
      <c r="D99" s="93">
        <v>14704.810000000001</v>
      </c>
      <c r="E99" s="316">
        <v>14437.890000000003</v>
      </c>
      <c r="F99" s="89">
        <v>14446.308000000001</v>
      </c>
      <c r="G99" s="89">
        <v>14396.308000000001</v>
      </c>
      <c r="H99" s="201">
        <v>14896.308000000001</v>
      </c>
    </row>
    <row r="100" spans="1:8" s="117" customFormat="1" ht="12.75" x14ac:dyDescent="0.2">
      <c r="A100" s="199"/>
      <c r="B100" s="542" t="s">
        <v>21</v>
      </c>
      <c r="C100" s="105" t="s">
        <v>111</v>
      </c>
      <c r="D100" s="103">
        <v>5040.5</v>
      </c>
      <c r="E100" s="103">
        <v>7000.5</v>
      </c>
      <c r="F100" s="103">
        <v>6600.5</v>
      </c>
      <c r="G100" s="103">
        <v>6600.5</v>
      </c>
      <c r="H100" s="205">
        <v>6800.5</v>
      </c>
    </row>
    <row r="101" spans="1:8" s="117" customFormat="1" ht="12.75" x14ac:dyDescent="0.2">
      <c r="A101" s="199"/>
      <c r="B101" s="539"/>
      <c r="C101" s="118" t="s">
        <v>236</v>
      </c>
      <c r="D101" s="90">
        <v>500</v>
      </c>
      <c r="E101" s="316">
        <v>300</v>
      </c>
      <c r="F101" s="89">
        <v>300</v>
      </c>
      <c r="G101" s="89">
        <v>300</v>
      </c>
      <c r="H101" s="201">
        <v>300</v>
      </c>
    </row>
    <row r="102" spans="1:8" s="106" customFormat="1" ht="12.75" x14ac:dyDescent="0.2">
      <c r="A102" s="199"/>
      <c r="B102" s="539"/>
      <c r="C102" s="118" t="s">
        <v>237</v>
      </c>
      <c r="D102" s="90">
        <v>1660</v>
      </c>
      <c r="E102" s="316">
        <v>1760</v>
      </c>
      <c r="F102" s="89">
        <v>1660</v>
      </c>
      <c r="G102" s="89">
        <v>1660</v>
      </c>
      <c r="H102" s="201">
        <v>1660</v>
      </c>
    </row>
    <row r="103" spans="1:8" s="117" customFormat="1" ht="12.75" x14ac:dyDescent="0.2">
      <c r="A103" s="199"/>
      <c r="B103" s="539"/>
      <c r="C103" s="118" t="s">
        <v>225</v>
      </c>
      <c r="D103" s="90">
        <v>2880.5</v>
      </c>
      <c r="E103" s="316">
        <v>4140.5</v>
      </c>
      <c r="F103" s="89">
        <v>4140.5</v>
      </c>
      <c r="G103" s="89">
        <v>4140.5</v>
      </c>
      <c r="H103" s="201">
        <v>4140.5</v>
      </c>
    </row>
    <row r="104" spans="1:8" s="106" customFormat="1" ht="12.75" x14ac:dyDescent="0.2">
      <c r="A104" s="199"/>
      <c r="B104" s="539"/>
      <c r="C104" s="118" t="s">
        <v>604</v>
      </c>
      <c r="D104" s="90"/>
      <c r="E104" s="316">
        <v>800</v>
      </c>
      <c r="F104" s="89">
        <v>500</v>
      </c>
      <c r="G104" s="89">
        <v>500</v>
      </c>
      <c r="H104" s="201">
        <v>700</v>
      </c>
    </row>
    <row r="105" spans="1:8" s="106" customFormat="1" ht="12.75" x14ac:dyDescent="0.2">
      <c r="A105" s="199"/>
      <c r="B105" s="542" t="s">
        <v>23</v>
      </c>
      <c r="C105" s="105" t="s">
        <v>112</v>
      </c>
      <c r="D105" s="95">
        <v>11540</v>
      </c>
      <c r="E105" s="95">
        <v>11540</v>
      </c>
      <c r="F105" s="95">
        <v>11540</v>
      </c>
      <c r="G105" s="95">
        <v>11540</v>
      </c>
      <c r="H105" s="203">
        <v>11540</v>
      </c>
    </row>
    <row r="106" spans="1:8" s="106" customFormat="1" ht="12.75" x14ac:dyDescent="0.2">
      <c r="A106" s="199"/>
      <c r="B106" s="543"/>
      <c r="C106" s="118" t="s">
        <v>113</v>
      </c>
      <c r="D106" s="90">
        <v>11540</v>
      </c>
      <c r="E106" s="316">
        <v>11540</v>
      </c>
      <c r="F106" s="89">
        <v>11540</v>
      </c>
      <c r="G106" s="89">
        <v>11540</v>
      </c>
      <c r="H106" s="201">
        <v>11540</v>
      </c>
    </row>
    <row r="107" spans="1:8" s="122" customFormat="1" ht="12.75" x14ac:dyDescent="0.2">
      <c r="A107" s="199"/>
      <c r="B107" s="542" t="s">
        <v>27</v>
      </c>
      <c r="C107" s="105" t="s">
        <v>114</v>
      </c>
      <c r="D107" s="95">
        <v>14950</v>
      </c>
      <c r="E107" s="95">
        <v>7590</v>
      </c>
      <c r="F107" s="95">
        <v>5390</v>
      </c>
      <c r="G107" s="95">
        <v>5390</v>
      </c>
      <c r="H107" s="203">
        <v>5890</v>
      </c>
    </row>
    <row r="108" spans="1:8" s="106" customFormat="1" ht="12.75" x14ac:dyDescent="0.2">
      <c r="A108" s="199"/>
      <c r="B108" s="539"/>
      <c r="C108" s="118" t="s">
        <v>277</v>
      </c>
      <c r="D108" s="93">
        <v>1230</v>
      </c>
      <c r="E108" s="315">
        <v>1920</v>
      </c>
      <c r="F108" s="92">
        <v>1990</v>
      </c>
      <c r="G108" s="92">
        <v>1990</v>
      </c>
      <c r="H108" s="202">
        <v>1990</v>
      </c>
    </row>
    <row r="109" spans="1:8" s="106" customFormat="1" ht="12.75" x14ac:dyDescent="0.2">
      <c r="A109" s="199"/>
      <c r="B109" s="539"/>
      <c r="C109" s="118" t="s">
        <v>115</v>
      </c>
      <c r="D109" s="93">
        <v>13650</v>
      </c>
      <c r="E109" s="315">
        <v>5600</v>
      </c>
      <c r="F109" s="92">
        <v>3400</v>
      </c>
      <c r="G109" s="92">
        <v>3400</v>
      </c>
      <c r="H109" s="202">
        <v>3900</v>
      </c>
    </row>
    <row r="110" spans="1:8" s="122" customFormat="1" ht="12.75" x14ac:dyDescent="0.2">
      <c r="A110" s="199"/>
      <c r="B110" s="540"/>
      <c r="C110" s="336" t="s">
        <v>217</v>
      </c>
      <c r="D110" s="133"/>
      <c r="E110" s="318"/>
      <c r="F110" s="123"/>
      <c r="G110" s="123"/>
      <c r="H110" s="208"/>
    </row>
    <row r="111" spans="1:8" s="122" customFormat="1" ht="12.75" x14ac:dyDescent="0.2">
      <c r="A111" s="199"/>
      <c r="B111" s="539"/>
      <c r="C111" s="119" t="s">
        <v>353</v>
      </c>
      <c r="D111" s="121">
        <v>2500</v>
      </c>
      <c r="E111" s="317">
        <v>2500</v>
      </c>
      <c r="F111" s="120">
        <v>2600</v>
      </c>
      <c r="G111" s="120">
        <v>2600</v>
      </c>
      <c r="H111" s="207">
        <v>2600</v>
      </c>
    </row>
    <row r="112" spans="1:8" s="106" customFormat="1" ht="12.75" x14ac:dyDescent="0.2">
      <c r="A112" s="199"/>
      <c r="B112" s="539"/>
      <c r="C112" s="119" t="s">
        <v>605</v>
      </c>
      <c r="D112" s="121">
        <v>10000</v>
      </c>
      <c r="E112" s="317"/>
      <c r="F112" s="120"/>
      <c r="G112" s="120"/>
      <c r="H112" s="207"/>
    </row>
    <row r="113" spans="1:8" s="106" customFormat="1" ht="22.5" x14ac:dyDescent="0.2">
      <c r="A113" s="199"/>
      <c r="B113" s="539"/>
      <c r="C113" s="119" t="s">
        <v>521</v>
      </c>
      <c r="D113" s="121"/>
      <c r="E113" s="317">
        <v>2000</v>
      </c>
      <c r="F113" s="120"/>
      <c r="G113" s="120"/>
      <c r="H113" s="207"/>
    </row>
    <row r="114" spans="1:8" s="124" customFormat="1" ht="12.75" x14ac:dyDescent="0.2">
      <c r="A114" s="199"/>
      <c r="B114" s="539"/>
      <c r="C114" s="119" t="s">
        <v>606</v>
      </c>
      <c r="D114" s="121">
        <v>600</v>
      </c>
      <c r="E114" s="317">
        <v>700</v>
      </c>
      <c r="F114" s="120">
        <v>800</v>
      </c>
      <c r="G114" s="120">
        <v>800</v>
      </c>
      <c r="H114" s="207">
        <v>800</v>
      </c>
    </row>
    <row r="115" spans="1:8" s="124" customFormat="1" ht="12.75" x14ac:dyDescent="0.2">
      <c r="A115" s="199"/>
      <c r="B115" s="539"/>
      <c r="C115" s="119" t="s">
        <v>522</v>
      </c>
      <c r="D115" s="121"/>
      <c r="E115" s="317">
        <v>400</v>
      </c>
      <c r="F115" s="120"/>
      <c r="G115" s="120"/>
      <c r="H115" s="207">
        <v>500</v>
      </c>
    </row>
    <row r="116" spans="1:8" s="124" customFormat="1" ht="12.75" x14ac:dyDescent="0.2">
      <c r="A116" s="199"/>
      <c r="B116" s="539"/>
      <c r="C116" s="118" t="s">
        <v>146</v>
      </c>
      <c r="D116" s="90">
        <v>70</v>
      </c>
      <c r="E116" s="316">
        <v>70</v>
      </c>
      <c r="F116" s="89">
        <v>0</v>
      </c>
      <c r="G116" s="89">
        <v>0</v>
      </c>
      <c r="H116" s="201">
        <v>0</v>
      </c>
    </row>
    <row r="117" spans="1:8" s="124" customFormat="1" ht="12.75" x14ac:dyDescent="0.2">
      <c r="A117" s="199"/>
      <c r="B117" s="540"/>
      <c r="C117" s="336" t="s">
        <v>217</v>
      </c>
      <c r="D117" s="133"/>
      <c r="E117" s="318"/>
      <c r="F117" s="123"/>
      <c r="G117" s="123"/>
      <c r="H117" s="208"/>
    </row>
    <row r="118" spans="1:8" s="124" customFormat="1" ht="12.75" x14ac:dyDescent="0.2">
      <c r="A118" s="199"/>
      <c r="B118" s="543"/>
      <c r="C118" s="840" t="s">
        <v>195</v>
      </c>
      <c r="D118" s="133">
        <v>70</v>
      </c>
      <c r="E118" s="318">
        <v>70</v>
      </c>
      <c r="F118" s="123"/>
      <c r="G118" s="123"/>
      <c r="H118" s="208"/>
    </row>
    <row r="119" spans="1:8" s="124" customFormat="1" ht="12.75" x14ac:dyDescent="0.2">
      <c r="A119" s="199"/>
      <c r="B119" s="542" t="s">
        <v>31</v>
      </c>
      <c r="C119" s="800" t="s">
        <v>125</v>
      </c>
      <c r="D119" s="171">
        <v>3150</v>
      </c>
      <c r="E119" s="171">
        <v>9755</v>
      </c>
      <c r="F119" s="171">
        <v>9755</v>
      </c>
      <c r="G119" s="171">
        <v>9755</v>
      </c>
      <c r="H119" s="801">
        <v>9755</v>
      </c>
    </row>
    <row r="120" spans="1:8" s="124" customFormat="1" ht="22.5" x14ac:dyDescent="0.2">
      <c r="A120" s="199"/>
      <c r="B120" s="539"/>
      <c r="C120" s="835" t="s">
        <v>450</v>
      </c>
      <c r="D120" s="836">
        <v>1000</v>
      </c>
      <c r="E120" s="837">
        <v>1055</v>
      </c>
      <c r="F120" s="838">
        <v>1055</v>
      </c>
      <c r="G120" s="838">
        <v>1055</v>
      </c>
      <c r="H120" s="839">
        <v>1055</v>
      </c>
    </row>
    <row r="121" spans="1:8" s="124" customFormat="1" ht="22.5" x14ac:dyDescent="0.2">
      <c r="A121" s="199"/>
      <c r="B121" s="539"/>
      <c r="C121" s="518" t="s">
        <v>591</v>
      </c>
      <c r="D121" s="90">
        <v>0</v>
      </c>
      <c r="E121" s="316">
        <v>6500</v>
      </c>
      <c r="F121" s="89">
        <v>6500</v>
      </c>
      <c r="G121" s="89">
        <v>6500</v>
      </c>
      <c r="H121" s="201">
        <v>6500</v>
      </c>
    </row>
    <row r="122" spans="1:8" s="124" customFormat="1" ht="12.75" x14ac:dyDescent="0.2">
      <c r="A122" s="199"/>
      <c r="B122" s="539"/>
      <c r="C122" s="518" t="s">
        <v>291</v>
      </c>
      <c r="D122" s="90">
        <v>200</v>
      </c>
      <c r="E122" s="316">
        <v>200</v>
      </c>
      <c r="F122" s="89">
        <v>200</v>
      </c>
      <c r="G122" s="89">
        <v>200</v>
      </c>
      <c r="H122" s="201">
        <v>200</v>
      </c>
    </row>
    <row r="123" spans="1:8" s="106" customFormat="1" ht="12.75" x14ac:dyDescent="0.2">
      <c r="A123" s="199"/>
      <c r="B123" s="539"/>
      <c r="C123" s="523" t="s">
        <v>384</v>
      </c>
      <c r="D123" s="90">
        <v>100</v>
      </c>
      <c r="E123" s="316">
        <v>100</v>
      </c>
      <c r="F123" s="89">
        <v>100</v>
      </c>
      <c r="G123" s="89">
        <v>100</v>
      </c>
      <c r="H123" s="201">
        <v>100</v>
      </c>
    </row>
    <row r="124" spans="1:8" s="117" customFormat="1" ht="12.75" x14ac:dyDescent="0.2">
      <c r="A124" s="199"/>
      <c r="B124" s="539"/>
      <c r="C124" s="523" t="s">
        <v>292</v>
      </c>
      <c r="D124" s="90">
        <v>800</v>
      </c>
      <c r="E124" s="316">
        <v>800</v>
      </c>
      <c r="F124" s="89">
        <v>800</v>
      </c>
      <c r="G124" s="89">
        <v>800</v>
      </c>
      <c r="H124" s="201">
        <v>800</v>
      </c>
    </row>
    <row r="125" spans="1:8" s="122" customFormat="1" ht="12.75" x14ac:dyDescent="0.2">
      <c r="A125" s="199"/>
      <c r="B125" s="539"/>
      <c r="C125" s="523" t="s">
        <v>293</v>
      </c>
      <c r="D125" s="90">
        <v>300</v>
      </c>
      <c r="E125" s="316">
        <v>350</v>
      </c>
      <c r="F125" s="89">
        <v>350</v>
      </c>
      <c r="G125" s="89">
        <v>350</v>
      </c>
      <c r="H125" s="201">
        <v>350</v>
      </c>
    </row>
    <row r="126" spans="1:8" s="122" customFormat="1" ht="22.5" x14ac:dyDescent="0.2">
      <c r="A126" s="199"/>
      <c r="B126" s="539"/>
      <c r="C126" s="523" t="s">
        <v>294</v>
      </c>
      <c r="D126" s="90">
        <v>200</v>
      </c>
      <c r="E126" s="316">
        <v>200</v>
      </c>
      <c r="F126" s="89">
        <v>200</v>
      </c>
      <c r="G126" s="89">
        <v>200</v>
      </c>
      <c r="H126" s="201">
        <v>200</v>
      </c>
    </row>
    <row r="127" spans="1:8" s="122" customFormat="1" ht="22.5" x14ac:dyDescent="0.2">
      <c r="A127" s="199"/>
      <c r="B127" s="539"/>
      <c r="C127" s="292" t="s">
        <v>295</v>
      </c>
      <c r="D127" s="90">
        <v>350</v>
      </c>
      <c r="E127" s="316">
        <v>350</v>
      </c>
      <c r="F127" s="89">
        <v>350</v>
      </c>
      <c r="G127" s="89">
        <v>350</v>
      </c>
      <c r="H127" s="201">
        <v>350</v>
      </c>
    </row>
    <row r="128" spans="1:8" s="122" customFormat="1" ht="22.5" x14ac:dyDescent="0.2">
      <c r="A128" s="199"/>
      <c r="B128" s="539"/>
      <c r="C128" s="523" t="s">
        <v>296</v>
      </c>
      <c r="D128" s="90">
        <v>200</v>
      </c>
      <c r="E128" s="316">
        <v>200</v>
      </c>
      <c r="F128" s="89">
        <v>200</v>
      </c>
      <c r="G128" s="89">
        <v>200</v>
      </c>
      <c r="H128" s="201">
        <v>200</v>
      </c>
    </row>
    <row r="129" spans="1:8" s="122" customFormat="1" ht="12.75" x14ac:dyDescent="0.2">
      <c r="A129" s="199"/>
      <c r="B129" s="539"/>
      <c r="C129" s="518"/>
      <c r="D129" s="90"/>
      <c r="E129" s="316"/>
      <c r="F129" s="89"/>
      <c r="G129" s="89"/>
      <c r="H129" s="201"/>
    </row>
    <row r="130" spans="1:8" s="122" customFormat="1" ht="12.75" x14ac:dyDescent="0.2">
      <c r="A130" s="199"/>
      <c r="B130" s="542" t="s">
        <v>34</v>
      </c>
      <c r="C130" s="105" t="s">
        <v>116</v>
      </c>
      <c r="D130" s="95">
        <v>683291.77</v>
      </c>
      <c r="E130" s="95">
        <v>731990.34000000008</v>
      </c>
      <c r="F130" s="95">
        <v>748752.50000000012</v>
      </c>
      <c r="G130" s="95">
        <v>762420.50000000012</v>
      </c>
      <c r="H130" s="203">
        <v>776361.86000000022</v>
      </c>
    </row>
    <row r="131" spans="1:8" s="122" customFormat="1" ht="12.75" x14ac:dyDescent="0.2">
      <c r="A131" s="199"/>
      <c r="B131" s="539"/>
      <c r="C131" s="118" t="s">
        <v>242</v>
      </c>
      <c r="D131" s="93">
        <v>658500</v>
      </c>
      <c r="E131" s="315">
        <v>705000</v>
      </c>
      <c r="F131" s="92">
        <v>718400</v>
      </c>
      <c r="G131" s="92">
        <v>732068</v>
      </c>
      <c r="H131" s="202">
        <v>746009.3600000001</v>
      </c>
    </row>
    <row r="132" spans="1:8" s="122" customFormat="1" ht="12.75" x14ac:dyDescent="0.2">
      <c r="A132" s="199"/>
      <c r="B132" s="540"/>
      <c r="C132" s="336" t="s">
        <v>217</v>
      </c>
      <c r="D132" s="133"/>
      <c r="E132" s="318"/>
      <c r="F132" s="123"/>
      <c r="G132" s="123"/>
      <c r="H132" s="208"/>
    </row>
    <row r="133" spans="1:8" s="117" customFormat="1" ht="12.75" x14ac:dyDescent="0.2">
      <c r="A133" s="199"/>
      <c r="B133" s="539"/>
      <c r="C133" s="125" t="s">
        <v>459</v>
      </c>
      <c r="D133" s="121">
        <v>330000</v>
      </c>
      <c r="E133" s="317">
        <v>345000</v>
      </c>
      <c r="F133" s="120">
        <v>351900</v>
      </c>
      <c r="G133" s="120">
        <v>358938</v>
      </c>
      <c r="H133" s="207">
        <v>366116.76</v>
      </c>
    </row>
    <row r="134" spans="1:8" s="117" customFormat="1" ht="12.75" x14ac:dyDescent="0.2">
      <c r="A134" s="199"/>
      <c r="B134" s="539"/>
      <c r="C134" s="125" t="s">
        <v>596</v>
      </c>
      <c r="D134" s="121">
        <v>297000</v>
      </c>
      <c r="E134" s="317">
        <v>325000</v>
      </c>
      <c r="F134" s="120">
        <v>331500</v>
      </c>
      <c r="G134" s="120">
        <v>338130</v>
      </c>
      <c r="H134" s="207">
        <v>344892.60000000003</v>
      </c>
    </row>
    <row r="135" spans="1:8" s="106" customFormat="1" ht="12.75" x14ac:dyDescent="0.2">
      <c r="A135" s="199"/>
      <c r="B135" s="539"/>
      <c r="C135" s="125" t="s">
        <v>597</v>
      </c>
      <c r="D135" s="121">
        <v>18000</v>
      </c>
      <c r="E135" s="317">
        <v>25000</v>
      </c>
      <c r="F135" s="120">
        <v>25000</v>
      </c>
      <c r="G135" s="120">
        <v>25000</v>
      </c>
      <c r="H135" s="207">
        <v>25000</v>
      </c>
    </row>
    <row r="136" spans="1:8" s="106" customFormat="1" ht="17.25" customHeight="1" x14ac:dyDescent="0.2">
      <c r="A136" s="199"/>
      <c r="B136" s="539"/>
      <c r="C136" s="125" t="s">
        <v>448</v>
      </c>
      <c r="D136" s="121">
        <v>13500</v>
      </c>
      <c r="E136" s="317">
        <v>10000</v>
      </c>
      <c r="F136" s="120">
        <v>10000</v>
      </c>
      <c r="G136" s="120">
        <v>10000</v>
      </c>
      <c r="H136" s="207">
        <v>10000</v>
      </c>
    </row>
    <row r="137" spans="1:8" s="122" customFormat="1" ht="12.75" x14ac:dyDescent="0.2">
      <c r="A137" s="199"/>
      <c r="B137" s="539"/>
      <c r="C137" s="522" t="s">
        <v>449</v>
      </c>
      <c r="D137" s="90">
        <v>3000</v>
      </c>
      <c r="E137" s="316"/>
      <c r="F137" s="89"/>
      <c r="G137" s="89"/>
      <c r="H137" s="201"/>
    </row>
    <row r="138" spans="1:8" s="122" customFormat="1" ht="12.75" x14ac:dyDescent="0.2">
      <c r="A138" s="199"/>
      <c r="B138" s="539"/>
      <c r="C138" s="518" t="s">
        <v>187</v>
      </c>
      <c r="D138" s="90">
        <v>2300</v>
      </c>
      <c r="E138" s="316">
        <v>2300</v>
      </c>
      <c r="F138" s="89">
        <v>2300</v>
      </c>
      <c r="G138" s="89">
        <v>2300</v>
      </c>
      <c r="H138" s="201">
        <v>2300</v>
      </c>
    </row>
    <row r="139" spans="1:8" s="106" customFormat="1" ht="12.75" x14ac:dyDescent="0.2">
      <c r="A139" s="199"/>
      <c r="B139" s="539"/>
      <c r="C139" s="518" t="s">
        <v>317</v>
      </c>
      <c r="D139" s="90">
        <v>6000</v>
      </c>
      <c r="E139" s="316">
        <v>12000</v>
      </c>
      <c r="F139" s="586">
        <v>15362.16</v>
      </c>
      <c r="G139" s="89">
        <v>15362.16</v>
      </c>
      <c r="H139" s="201">
        <v>15362.16</v>
      </c>
    </row>
    <row r="140" spans="1:8" s="106" customFormat="1" ht="12.75" x14ac:dyDescent="0.2">
      <c r="A140" s="199"/>
      <c r="B140" s="539"/>
      <c r="C140" s="118" t="s">
        <v>598</v>
      </c>
      <c r="D140" s="90">
        <v>2570.04</v>
      </c>
      <c r="E140" s="316">
        <v>2570.04</v>
      </c>
      <c r="F140" s="89">
        <v>2570.04</v>
      </c>
      <c r="G140" s="89">
        <v>2570.04</v>
      </c>
      <c r="H140" s="201">
        <v>2570.04</v>
      </c>
    </row>
    <row r="141" spans="1:8" s="106" customFormat="1" ht="12.75" x14ac:dyDescent="0.2">
      <c r="A141" s="199"/>
      <c r="B141" s="790"/>
      <c r="C141" s="803" t="s">
        <v>241</v>
      </c>
      <c r="D141" s="804">
        <v>10921.729999999981</v>
      </c>
      <c r="E141" s="805">
        <v>10120.300000000047</v>
      </c>
      <c r="F141" s="791">
        <v>10120.300000000047</v>
      </c>
      <c r="G141" s="791">
        <v>10120.300000000047</v>
      </c>
      <c r="H141" s="792">
        <v>10120.300000000047</v>
      </c>
    </row>
    <row r="142" spans="1:8" s="106" customFormat="1" ht="12.75" x14ac:dyDescent="0.2">
      <c r="A142" s="199"/>
      <c r="B142" s="539" t="s">
        <v>37</v>
      </c>
      <c r="C142" s="798" t="s">
        <v>117</v>
      </c>
      <c r="D142" s="114">
        <v>7794.52</v>
      </c>
      <c r="E142" s="114">
        <v>11214</v>
      </c>
      <c r="F142" s="114">
        <v>11764</v>
      </c>
      <c r="G142" s="114">
        <v>11714</v>
      </c>
      <c r="H142" s="114">
        <v>11714</v>
      </c>
    </row>
    <row r="143" spans="1:8" s="106" customFormat="1" ht="12.75" x14ac:dyDescent="0.2">
      <c r="A143" s="199"/>
      <c r="B143" s="539"/>
      <c r="C143" s="118" t="s">
        <v>608</v>
      </c>
      <c r="D143" s="90">
        <v>2000</v>
      </c>
      <c r="E143" s="316">
        <v>4000</v>
      </c>
      <c r="F143" s="586">
        <v>5000</v>
      </c>
      <c r="G143" s="89">
        <v>5000</v>
      </c>
      <c r="H143" s="201">
        <v>5000</v>
      </c>
    </row>
    <row r="144" spans="1:8" s="106" customFormat="1" ht="12.75" x14ac:dyDescent="0.2">
      <c r="A144" s="199"/>
      <c r="B144" s="539"/>
      <c r="C144" s="336" t="s">
        <v>217</v>
      </c>
      <c r="D144" s="93"/>
      <c r="E144" s="315"/>
      <c r="F144" s="92"/>
      <c r="G144" s="92"/>
      <c r="H144" s="202"/>
    </row>
    <row r="145" spans="1:8" s="106" customFormat="1" ht="12.75" x14ac:dyDescent="0.2">
      <c r="A145" s="199"/>
      <c r="B145" s="539"/>
      <c r="C145" s="635" t="s">
        <v>425</v>
      </c>
      <c r="D145" s="133">
        <v>2000</v>
      </c>
      <c r="E145" s="318">
        <v>4000</v>
      </c>
      <c r="F145" s="658">
        <v>5000</v>
      </c>
      <c r="G145" s="658">
        <v>5000</v>
      </c>
      <c r="H145" s="659">
        <v>5000</v>
      </c>
    </row>
    <row r="146" spans="1:8" s="106" customFormat="1" ht="12.75" x14ac:dyDescent="0.2">
      <c r="A146" s="199"/>
      <c r="B146" s="539"/>
      <c r="C146" s="115" t="s">
        <v>607</v>
      </c>
      <c r="D146" s="804">
        <v>5744.52</v>
      </c>
      <c r="E146" s="805">
        <v>7064</v>
      </c>
      <c r="F146" s="791">
        <v>6614</v>
      </c>
      <c r="G146" s="791">
        <v>6614</v>
      </c>
      <c r="H146" s="792">
        <v>6614</v>
      </c>
    </row>
    <row r="147" spans="1:8" s="106" customFormat="1" ht="12.75" x14ac:dyDescent="0.2">
      <c r="A147" s="199"/>
      <c r="B147" s="540"/>
      <c r="C147" s="336" t="s">
        <v>217</v>
      </c>
      <c r="D147" s="133"/>
      <c r="E147" s="318"/>
      <c r="F147" s="123"/>
      <c r="G147" s="123"/>
      <c r="H147" s="208"/>
    </row>
    <row r="148" spans="1:8" s="106" customFormat="1" ht="12.75" x14ac:dyDescent="0.2">
      <c r="A148" s="199"/>
      <c r="B148" s="539"/>
      <c r="C148" s="635" t="s">
        <v>422</v>
      </c>
      <c r="D148" s="133">
        <v>600</v>
      </c>
      <c r="E148" s="318">
        <v>600</v>
      </c>
      <c r="F148" s="658">
        <v>600</v>
      </c>
      <c r="G148" s="658">
        <v>600</v>
      </c>
      <c r="H148" s="659">
        <v>600</v>
      </c>
    </row>
    <row r="149" spans="1:8" s="106" customFormat="1" ht="12.75" x14ac:dyDescent="0.2">
      <c r="A149" s="199"/>
      <c r="B149" s="539"/>
      <c r="C149" s="635" t="s">
        <v>473</v>
      </c>
      <c r="D149" s="133"/>
      <c r="E149" s="318">
        <v>300</v>
      </c>
      <c r="F149" s="658"/>
      <c r="G149" s="658"/>
      <c r="H149" s="659"/>
    </row>
    <row r="150" spans="1:8" s="106" customFormat="1" ht="12.75" x14ac:dyDescent="0.2">
      <c r="A150" s="199"/>
      <c r="B150" s="539"/>
      <c r="C150" s="635" t="s">
        <v>536</v>
      </c>
      <c r="D150" s="133"/>
      <c r="E150" s="318">
        <v>150</v>
      </c>
      <c r="F150" s="658"/>
      <c r="G150" s="658"/>
      <c r="H150" s="659"/>
    </row>
    <row r="151" spans="1:8" s="106" customFormat="1" ht="12.75" x14ac:dyDescent="0.2">
      <c r="A151" s="199"/>
      <c r="B151" s="539"/>
      <c r="C151" s="635" t="s">
        <v>537</v>
      </c>
      <c r="D151" s="133"/>
      <c r="E151" s="318">
        <v>30</v>
      </c>
      <c r="F151" s="658">
        <v>30</v>
      </c>
      <c r="G151" s="658">
        <v>30</v>
      </c>
      <c r="H151" s="659">
        <v>30</v>
      </c>
    </row>
    <row r="152" spans="1:8" s="106" customFormat="1" ht="12.75" x14ac:dyDescent="0.2">
      <c r="A152" s="199"/>
      <c r="B152" s="539"/>
      <c r="C152" s="635" t="s">
        <v>423</v>
      </c>
      <c r="D152" s="133">
        <v>190</v>
      </c>
      <c r="E152" s="318">
        <v>220</v>
      </c>
      <c r="F152" s="658">
        <v>220</v>
      </c>
      <c r="G152" s="658">
        <v>220</v>
      </c>
      <c r="H152" s="659">
        <v>220</v>
      </c>
    </row>
    <row r="153" spans="1:8" s="106" customFormat="1" ht="12.75" x14ac:dyDescent="0.2">
      <c r="A153" s="199"/>
      <c r="B153" s="539"/>
      <c r="C153" s="635" t="s">
        <v>538</v>
      </c>
      <c r="D153" s="133">
        <v>40</v>
      </c>
      <c r="E153" s="318">
        <v>80</v>
      </c>
      <c r="F153" s="658">
        <v>80</v>
      </c>
      <c r="G153" s="658">
        <v>80</v>
      </c>
      <c r="H153" s="659">
        <v>80</v>
      </c>
    </row>
    <row r="154" spans="1:8" s="106" customFormat="1" ht="12.75" x14ac:dyDescent="0.2">
      <c r="A154" s="199"/>
      <c r="B154" s="539"/>
      <c r="C154" s="635" t="s">
        <v>539</v>
      </c>
      <c r="D154" s="133">
        <v>4063.52</v>
      </c>
      <c r="E154" s="318">
        <v>4184</v>
      </c>
      <c r="F154" s="658">
        <v>4184</v>
      </c>
      <c r="G154" s="658">
        <v>4184</v>
      </c>
      <c r="H154" s="659">
        <v>4184</v>
      </c>
    </row>
    <row r="155" spans="1:8" s="122" customFormat="1" ht="12.75" x14ac:dyDescent="0.2">
      <c r="A155" s="199"/>
      <c r="B155" s="539"/>
      <c r="C155" s="635" t="s">
        <v>424</v>
      </c>
      <c r="D155" s="133">
        <v>250</v>
      </c>
      <c r="E155" s="318">
        <v>500</v>
      </c>
      <c r="F155" s="658">
        <v>500</v>
      </c>
      <c r="G155" s="658">
        <v>500</v>
      </c>
      <c r="H155" s="659">
        <v>500</v>
      </c>
    </row>
    <row r="156" spans="1:8" s="106" customFormat="1" ht="14.25" customHeight="1" x14ac:dyDescent="0.2">
      <c r="A156" s="199"/>
      <c r="B156" s="539"/>
      <c r="C156" s="635" t="s">
        <v>426</v>
      </c>
      <c r="D156" s="133">
        <v>250</v>
      </c>
      <c r="E156" s="318">
        <v>500</v>
      </c>
      <c r="F156" s="658">
        <v>500</v>
      </c>
      <c r="G156" s="658">
        <v>500</v>
      </c>
      <c r="H156" s="659">
        <v>500</v>
      </c>
    </row>
    <row r="157" spans="1:8" s="106" customFormat="1" ht="12.75" x14ac:dyDescent="0.2">
      <c r="A157" s="199"/>
      <c r="B157" s="539"/>
      <c r="C157" s="635" t="s">
        <v>427</v>
      </c>
      <c r="D157" s="133">
        <v>250</v>
      </c>
      <c r="E157" s="318">
        <v>500</v>
      </c>
      <c r="F157" s="658">
        <v>500</v>
      </c>
      <c r="G157" s="658">
        <v>500</v>
      </c>
      <c r="H157" s="659">
        <v>500</v>
      </c>
    </row>
    <row r="158" spans="1:8" s="106" customFormat="1" ht="15.75" customHeight="1" x14ac:dyDescent="0.2">
      <c r="A158" s="199"/>
      <c r="B158" s="539"/>
      <c r="C158" s="635" t="s">
        <v>609</v>
      </c>
      <c r="D158" s="133">
        <v>101</v>
      </c>
      <c r="E158" s="318"/>
      <c r="F158" s="658"/>
      <c r="G158" s="658"/>
      <c r="H158" s="659"/>
    </row>
    <row r="159" spans="1:8" s="106" customFormat="1" ht="12.75" x14ac:dyDescent="0.2">
      <c r="A159" s="199"/>
      <c r="B159" s="539"/>
      <c r="C159" s="803" t="s">
        <v>146</v>
      </c>
      <c r="D159" s="192">
        <v>50</v>
      </c>
      <c r="E159" s="321">
        <v>150</v>
      </c>
      <c r="F159" s="193">
        <v>150</v>
      </c>
      <c r="G159" s="193">
        <v>100</v>
      </c>
      <c r="H159" s="573">
        <v>100</v>
      </c>
    </row>
    <row r="160" spans="1:8" s="106" customFormat="1" ht="12.75" x14ac:dyDescent="0.2">
      <c r="A160" s="199"/>
      <c r="B160" s="542" t="s">
        <v>40</v>
      </c>
      <c r="C160" s="798" t="s">
        <v>118</v>
      </c>
      <c r="D160" s="87">
        <v>8696.2000000000007</v>
      </c>
      <c r="E160" s="87">
        <v>8426.2000000000007</v>
      </c>
      <c r="F160" s="87">
        <v>8426.2000000000007</v>
      </c>
      <c r="G160" s="87">
        <v>8526.2000000000007</v>
      </c>
      <c r="H160" s="200">
        <v>8526.2000000000007</v>
      </c>
    </row>
    <row r="161" spans="1:8" s="106" customFormat="1" ht="12.75" x14ac:dyDescent="0.2">
      <c r="A161" s="199"/>
      <c r="B161" s="539"/>
      <c r="C161" s="118" t="s">
        <v>451</v>
      </c>
      <c r="D161" s="90">
        <v>666.2</v>
      </c>
      <c r="E161" s="316">
        <v>666.2</v>
      </c>
      <c r="F161" s="89">
        <v>666.2</v>
      </c>
      <c r="G161" s="89">
        <v>666.2</v>
      </c>
      <c r="H161" s="201">
        <v>666.2</v>
      </c>
    </row>
    <row r="162" spans="1:8" s="106" customFormat="1" ht="22.5" x14ac:dyDescent="0.2">
      <c r="A162" s="199"/>
      <c r="B162" s="539"/>
      <c r="C162" s="523" t="s">
        <v>549</v>
      </c>
      <c r="D162" s="90">
        <v>1050</v>
      </c>
      <c r="E162" s="316">
        <v>1150</v>
      </c>
      <c r="F162" s="89">
        <v>1150</v>
      </c>
      <c r="G162" s="89">
        <v>1150</v>
      </c>
      <c r="H162" s="201">
        <v>1150</v>
      </c>
    </row>
    <row r="163" spans="1:8" s="106" customFormat="1" ht="22.5" x14ac:dyDescent="0.2">
      <c r="A163" s="199"/>
      <c r="B163" s="539"/>
      <c r="C163" s="523" t="s">
        <v>428</v>
      </c>
      <c r="D163" s="90">
        <v>1200</v>
      </c>
      <c r="E163" s="316">
        <v>1200</v>
      </c>
      <c r="F163" s="89">
        <v>1200</v>
      </c>
      <c r="G163" s="89">
        <v>1200</v>
      </c>
      <c r="H163" s="201">
        <v>1200</v>
      </c>
    </row>
    <row r="164" spans="1:8" s="106" customFormat="1" ht="45" x14ac:dyDescent="0.2">
      <c r="A164" s="199"/>
      <c r="B164" s="539"/>
      <c r="C164" s="523" t="s">
        <v>201</v>
      </c>
      <c r="D164" s="90">
        <v>1500</v>
      </c>
      <c r="E164" s="316">
        <v>1500</v>
      </c>
      <c r="F164" s="89">
        <v>1500</v>
      </c>
      <c r="G164" s="89">
        <v>1500</v>
      </c>
      <c r="H164" s="201">
        <v>1500</v>
      </c>
    </row>
    <row r="165" spans="1:8" s="106" customFormat="1" ht="22.5" x14ac:dyDescent="0.2">
      <c r="A165" s="199"/>
      <c r="B165" s="539"/>
      <c r="C165" s="521" t="s">
        <v>430</v>
      </c>
      <c r="D165" s="90">
        <v>1200</v>
      </c>
      <c r="E165" s="316">
        <v>1500</v>
      </c>
      <c r="F165" s="89">
        <v>1500</v>
      </c>
      <c r="G165" s="89">
        <v>1500</v>
      </c>
      <c r="H165" s="201">
        <v>1500</v>
      </c>
    </row>
    <row r="166" spans="1:8" s="122" customFormat="1" ht="22.5" x14ac:dyDescent="0.2">
      <c r="A166" s="199"/>
      <c r="B166" s="539"/>
      <c r="C166" s="523" t="s">
        <v>429</v>
      </c>
      <c r="D166" s="90">
        <v>500</v>
      </c>
      <c r="E166" s="316">
        <v>500</v>
      </c>
      <c r="F166" s="89">
        <v>500</v>
      </c>
      <c r="G166" s="89">
        <v>500</v>
      </c>
      <c r="H166" s="201">
        <v>500</v>
      </c>
    </row>
    <row r="167" spans="1:8" s="106" customFormat="1" ht="12.75" x14ac:dyDescent="0.2">
      <c r="A167" s="199"/>
      <c r="B167" s="539"/>
      <c r="C167" s="118" t="s">
        <v>241</v>
      </c>
      <c r="D167" s="90">
        <v>1970.0000000000009</v>
      </c>
      <c r="E167" s="316">
        <v>1460.0000000000009</v>
      </c>
      <c r="F167" s="89">
        <v>1460.0000000000009</v>
      </c>
      <c r="G167" s="89">
        <v>1460.0000000000009</v>
      </c>
      <c r="H167" s="201">
        <v>1460.0000000000009</v>
      </c>
    </row>
    <row r="168" spans="1:8" s="106" customFormat="1" ht="12.75" x14ac:dyDescent="0.2">
      <c r="A168" s="199"/>
      <c r="B168" s="539"/>
      <c r="C168" s="118" t="s">
        <v>146</v>
      </c>
      <c r="D168" s="90">
        <v>610</v>
      </c>
      <c r="E168" s="316">
        <v>450</v>
      </c>
      <c r="F168" s="89">
        <v>450</v>
      </c>
      <c r="G168" s="89">
        <v>550</v>
      </c>
      <c r="H168" s="201">
        <v>550</v>
      </c>
    </row>
    <row r="169" spans="1:8" s="106" customFormat="1" ht="12.75" x14ac:dyDescent="0.2">
      <c r="A169" s="199"/>
      <c r="B169" s="540"/>
      <c r="C169" s="336" t="s">
        <v>217</v>
      </c>
      <c r="D169" s="133"/>
      <c r="E169" s="318"/>
      <c r="F169" s="123"/>
      <c r="G169" s="123"/>
      <c r="H169" s="208"/>
    </row>
    <row r="170" spans="1:8" s="106" customFormat="1" ht="12.75" x14ac:dyDescent="0.2">
      <c r="A170" s="199"/>
      <c r="B170" s="539"/>
      <c r="C170" s="635" t="s">
        <v>708</v>
      </c>
      <c r="D170" s="133">
        <v>80</v>
      </c>
      <c r="E170" s="318">
        <v>80</v>
      </c>
      <c r="F170" s="358">
        <v>80</v>
      </c>
      <c r="G170" s="358">
        <v>80</v>
      </c>
      <c r="H170" s="359">
        <v>80</v>
      </c>
    </row>
    <row r="171" spans="1:8" s="106" customFormat="1" ht="12.75" x14ac:dyDescent="0.2">
      <c r="A171" s="199"/>
      <c r="B171" s="539"/>
      <c r="C171" s="660" t="s">
        <v>709</v>
      </c>
      <c r="D171" s="133">
        <v>50</v>
      </c>
      <c r="E171" s="318">
        <v>50</v>
      </c>
      <c r="F171" s="358">
        <v>50</v>
      </c>
      <c r="G171" s="358">
        <v>50</v>
      </c>
      <c r="H171" s="359">
        <v>50</v>
      </c>
    </row>
    <row r="172" spans="1:8" s="106" customFormat="1" ht="12.75" x14ac:dyDescent="0.2">
      <c r="A172" s="199"/>
      <c r="B172" s="539"/>
      <c r="C172" s="635" t="s">
        <v>710</v>
      </c>
      <c r="D172" s="133">
        <v>150</v>
      </c>
      <c r="E172" s="318">
        <v>180</v>
      </c>
      <c r="F172" s="358">
        <v>180</v>
      </c>
      <c r="G172" s="358">
        <v>180</v>
      </c>
      <c r="H172" s="359">
        <v>180</v>
      </c>
    </row>
    <row r="173" spans="1:8" s="106" customFormat="1" ht="12.75" x14ac:dyDescent="0.2">
      <c r="A173" s="199"/>
      <c r="B173" s="539"/>
      <c r="C173" s="661" t="s">
        <v>711</v>
      </c>
      <c r="D173" s="133">
        <v>60</v>
      </c>
      <c r="E173" s="318">
        <v>60</v>
      </c>
      <c r="F173" s="358">
        <v>60</v>
      </c>
      <c r="G173" s="358">
        <v>60</v>
      </c>
      <c r="H173" s="359">
        <v>60</v>
      </c>
    </row>
    <row r="174" spans="1:8" s="106" customFormat="1" ht="22.5" x14ac:dyDescent="0.2">
      <c r="A174" s="199"/>
      <c r="B174" s="539"/>
      <c r="C174" s="635" t="s">
        <v>712</v>
      </c>
      <c r="D174" s="133">
        <v>80</v>
      </c>
      <c r="E174" s="318">
        <v>80</v>
      </c>
      <c r="F174" s="358">
        <v>80</v>
      </c>
      <c r="G174" s="358">
        <v>80</v>
      </c>
      <c r="H174" s="359">
        <v>80</v>
      </c>
    </row>
    <row r="175" spans="1:8" s="106" customFormat="1" ht="22.5" x14ac:dyDescent="0.2">
      <c r="A175" s="199"/>
      <c r="B175" s="539"/>
      <c r="C175" s="641" t="s">
        <v>713</v>
      </c>
      <c r="D175" s="133"/>
      <c r="E175" s="318"/>
      <c r="F175" s="358"/>
      <c r="G175" s="358">
        <v>100</v>
      </c>
      <c r="H175" s="359">
        <v>100</v>
      </c>
    </row>
    <row r="176" spans="1:8" s="106" customFormat="1" ht="12.75" x14ac:dyDescent="0.2">
      <c r="A176" s="199"/>
      <c r="B176" s="539"/>
      <c r="C176" s="641" t="s">
        <v>610</v>
      </c>
      <c r="D176" s="133">
        <v>190</v>
      </c>
      <c r="E176" s="318"/>
      <c r="F176" s="358"/>
      <c r="G176" s="358"/>
      <c r="H176" s="359"/>
    </row>
    <row r="177" spans="1:8" s="106" customFormat="1" ht="12.75" x14ac:dyDescent="0.2">
      <c r="A177" s="199"/>
      <c r="B177" s="543"/>
      <c r="C177" s="662"/>
      <c r="D177" s="133"/>
      <c r="E177" s="318"/>
      <c r="F177" s="358"/>
      <c r="G177" s="358"/>
      <c r="H177" s="359"/>
    </row>
    <row r="178" spans="1:8" s="122" customFormat="1" ht="12.75" x14ac:dyDescent="0.2">
      <c r="A178" s="199"/>
      <c r="B178" s="542" t="s">
        <v>44</v>
      </c>
      <c r="C178" s="105" t="s">
        <v>119</v>
      </c>
      <c r="D178" s="95">
        <v>6197.15</v>
      </c>
      <c r="E178" s="95">
        <v>6418.4</v>
      </c>
      <c r="F178" s="95">
        <v>3767.33</v>
      </c>
      <c r="G178" s="95">
        <v>3239.77</v>
      </c>
      <c r="H178" s="203">
        <v>3239.77</v>
      </c>
    </row>
    <row r="179" spans="1:8" s="106" customFormat="1" ht="12.75" x14ac:dyDescent="0.2">
      <c r="A179" s="199"/>
      <c r="B179" s="539"/>
      <c r="C179" s="115" t="s">
        <v>279</v>
      </c>
      <c r="D179" s="90">
        <v>900</v>
      </c>
      <c r="E179" s="315">
        <v>1121.25</v>
      </c>
      <c r="F179" s="92">
        <v>1121.25</v>
      </c>
      <c r="G179" s="92">
        <v>1121.25</v>
      </c>
      <c r="H179" s="202">
        <v>1121.25</v>
      </c>
    </row>
    <row r="180" spans="1:8" s="106" customFormat="1" ht="12.75" x14ac:dyDescent="0.2">
      <c r="A180" s="199"/>
      <c r="B180" s="539"/>
      <c r="C180" s="118" t="s">
        <v>120</v>
      </c>
      <c r="D180" s="90">
        <v>164.52</v>
      </c>
      <c r="E180" s="315">
        <v>164.52</v>
      </c>
      <c r="F180" s="92">
        <v>164.52</v>
      </c>
      <c r="G180" s="92">
        <v>164.52</v>
      </c>
      <c r="H180" s="202">
        <v>164.52</v>
      </c>
    </row>
    <row r="181" spans="1:8" s="106" customFormat="1" ht="12.75" x14ac:dyDescent="0.2">
      <c r="A181" s="199"/>
      <c r="B181" s="539"/>
      <c r="C181" s="115" t="s">
        <v>297</v>
      </c>
      <c r="D181" s="93">
        <v>600</v>
      </c>
      <c r="E181" s="315">
        <v>600</v>
      </c>
      <c r="F181" s="92">
        <v>600</v>
      </c>
      <c r="G181" s="92">
        <v>600</v>
      </c>
      <c r="H181" s="202">
        <v>600</v>
      </c>
    </row>
    <row r="182" spans="1:8" s="106" customFormat="1" ht="12.75" x14ac:dyDescent="0.2">
      <c r="A182" s="199"/>
      <c r="B182" s="539"/>
      <c r="C182" s="115" t="s">
        <v>246</v>
      </c>
      <c r="D182" s="93">
        <v>1000</v>
      </c>
      <c r="E182" s="315">
        <v>1000</v>
      </c>
      <c r="F182" s="92">
        <v>1000</v>
      </c>
      <c r="G182" s="92">
        <v>1000</v>
      </c>
      <c r="H182" s="202">
        <v>1000</v>
      </c>
    </row>
    <row r="183" spans="1:8" s="106" customFormat="1" ht="12.75" x14ac:dyDescent="0.2">
      <c r="A183" s="199"/>
      <c r="B183" s="539"/>
      <c r="C183" s="115" t="s">
        <v>280</v>
      </c>
      <c r="D183" s="93">
        <v>354</v>
      </c>
      <c r="E183" s="315">
        <v>354</v>
      </c>
      <c r="F183" s="92">
        <v>354</v>
      </c>
      <c r="G183" s="92">
        <v>354</v>
      </c>
      <c r="H183" s="202">
        <v>354</v>
      </c>
    </row>
    <row r="184" spans="1:8" s="106" customFormat="1" ht="12.75" x14ac:dyDescent="0.2">
      <c r="A184" s="199"/>
      <c r="B184" s="539"/>
      <c r="C184" s="118" t="s">
        <v>146</v>
      </c>
      <c r="D184" s="93">
        <v>3178.63</v>
      </c>
      <c r="E184" s="315">
        <v>3178.63</v>
      </c>
      <c r="F184" s="92">
        <v>527.55999999999995</v>
      </c>
      <c r="G184" s="92">
        <v>0</v>
      </c>
      <c r="H184" s="202">
        <v>0</v>
      </c>
    </row>
    <row r="185" spans="1:8" s="106" customFormat="1" ht="12.75" x14ac:dyDescent="0.2">
      <c r="A185" s="199"/>
      <c r="B185" s="540"/>
      <c r="C185" s="336" t="s">
        <v>217</v>
      </c>
      <c r="D185" s="133"/>
      <c r="E185" s="318"/>
      <c r="F185" s="123"/>
      <c r="G185" s="123"/>
      <c r="H185" s="208"/>
    </row>
    <row r="186" spans="1:8" s="106" customFormat="1" ht="12.75" x14ac:dyDescent="0.2">
      <c r="A186" s="199"/>
      <c r="B186" s="539"/>
      <c r="C186" s="356" t="s">
        <v>243</v>
      </c>
      <c r="D186" s="121">
        <v>2110.2399999999998</v>
      </c>
      <c r="E186" s="317">
        <v>2110.2399999999998</v>
      </c>
      <c r="F186" s="120">
        <v>527.55999999999995</v>
      </c>
      <c r="G186" s="120"/>
      <c r="H186" s="207"/>
    </row>
    <row r="187" spans="1:8" s="106" customFormat="1" ht="12.75" x14ac:dyDescent="0.2">
      <c r="A187" s="199"/>
      <c r="B187" s="544"/>
      <c r="C187" s="357" t="s">
        <v>278</v>
      </c>
      <c r="D187" s="121">
        <v>1068.3900000000001</v>
      </c>
      <c r="E187" s="317">
        <v>1068.3900000000001</v>
      </c>
      <c r="F187" s="120"/>
      <c r="G187" s="120"/>
      <c r="H187" s="207"/>
    </row>
    <row r="188" spans="1:8" s="106" customFormat="1" ht="12.75" x14ac:dyDescent="0.2">
      <c r="A188" s="199"/>
      <c r="B188" s="537" t="s">
        <v>47</v>
      </c>
      <c r="C188" s="105" t="s">
        <v>121</v>
      </c>
      <c r="D188" s="95">
        <v>4750</v>
      </c>
      <c r="E188" s="95">
        <v>4750</v>
      </c>
      <c r="F188" s="95">
        <v>4750</v>
      </c>
      <c r="G188" s="95">
        <v>4750</v>
      </c>
      <c r="H188" s="203">
        <v>4750</v>
      </c>
    </row>
    <row r="189" spans="1:8" s="106" customFormat="1" ht="12.75" x14ac:dyDescent="0.2">
      <c r="A189" s="199"/>
      <c r="B189" s="799" t="s">
        <v>50</v>
      </c>
      <c r="C189" s="800" t="s">
        <v>224</v>
      </c>
      <c r="D189" s="171">
        <v>415</v>
      </c>
      <c r="E189" s="171">
        <v>365</v>
      </c>
      <c r="F189" s="171">
        <v>415</v>
      </c>
      <c r="G189" s="171">
        <v>340</v>
      </c>
      <c r="H189" s="801">
        <v>340</v>
      </c>
    </row>
    <row r="190" spans="1:8" s="106" customFormat="1" ht="12.75" x14ac:dyDescent="0.2">
      <c r="A190" s="199"/>
      <c r="B190" s="539" t="s">
        <v>53</v>
      </c>
      <c r="C190" s="798" t="s">
        <v>223</v>
      </c>
      <c r="D190" s="114">
        <v>37633.696400000001</v>
      </c>
      <c r="E190" s="114">
        <v>40786.910000000003</v>
      </c>
      <c r="F190" s="114">
        <v>43538.91</v>
      </c>
      <c r="G190" s="114">
        <v>40966.199999999997</v>
      </c>
      <c r="H190" s="206">
        <v>40923.199999999997</v>
      </c>
    </row>
    <row r="191" spans="1:8" s="106" customFormat="1" ht="12.75" x14ac:dyDescent="0.2">
      <c r="A191" s="199"/>
      <c r="B191" s="539"/>
      <c r="C191" s="115" t="s">
        <v>185</v>
      </c>
      <c r="D191" s="90">
        <v>20310.45</v>
      </c>
      <c r="E191" s="315">
        <v>21200.66</v>
      </c>
      <c r="F191" s="92">
        <v>23952.66</v>
      </c>
      <c r="G191" s="92">
        <v>21379.95</v>
      </c>
      <c r="H191" s="202">
        <v>21336.95</v>
      </c>
    </row>
    <row r="192" spans="1:8" s="106" customFormat="1" ht="12.75" x14ac:dyDescent="0.2">
      <c r="A192" s="199"/>
      <c r="B192" s="539"/>
      <c r="C192" s="115" t="s">
        <v>438</v>
      </c>
      <c r="D192" s="93">
        <v>1500</v>
      </c>
      <c r="E192" s="315">
        <v>1500</v>
      </c>
      <c r="F192" s="92">
        <v>1500</v>
      </c>
      <c r="G192" s="92">
        <v>1500</v>
      </c>
      <c r="H192" s="202">
        <v>1500</v>
      </c>
    </row>
    <row r="193" spans="1:8" s="106" customFormat="1" ht="12.75" x14ac:dyDescent="0.2">
      <c r="A193" s="199"/>
      <c r="B193" s="539"/>
      <c r="C193" s="115" t="s">
        <v>298</v>
      </c>
      <c r="D193" s="93">
        <v>500</v>
      </c>
      <c r="E193" s="315">
        <v>1500</v>
      </c>
      <c r="F193" s="92">
        <v>1500</v>
      </c>
      <c r="G193" s="92">
        <v>1500</v>
      </c>
      <c r="H193" s="202">
        <v>1500</v>
      </c>
    </row>
    <row r="194" spans="1:8" s="106" customFormat="1" ht="12.75" x14ac:dyDescent="0.2">
      <c r="A194" s="199"/>
      <c r="B194" s="539"/>
      <c r="C194" s="115" t="s">
        <v>189</v>
      </c>
      <c r="D194" s="93">
        <v>800</v>
      </c>
      <c r="E194" s="315">
        <v>1500</v>
      </c>
      <c r="F194" s="92">
        <v>1500</v>
      </c>
      <c r="G194" s="92">
        <v>1500</v>
      </c>
      <c r="H194" s="202">
        <v>1500</v>
      </c>
    </row>
    <row r="195" spans="1:8" s="106" customFormat="1" ht="12.75" x14ac:dyDescent="0.2">
      <c r="A195" s="199"/>
      <c r="B195" s="539"/>
      <c r="C195" s="115" t="s">
        <v>299</v>
      </c>
      <c r="D195" s="93">
        <v>800</v>
      </c>
      <c r="E195" s="315">
        <v>900</v>
      </c>
      <c r="F195" s="92">
        <v>900</v>
      </c>
      <c r="G195" s="92">
        <v>900</v>
      </c>
      <c r="H195" s="202">
        <v>900</v>
      </c>
    </row>
    <row r="196" spans="1:8" s="106" customFormat="1" ht="12.75" x14ac:dyDescent="0.2">
      <c r="A196" s="199"/>
      <c r="B196" s="539"/>
      <c r="C196" s="115" t="s">
        <v>553</v>
      </c>
      <c r="D196" s="93"/>
      <c r="E196" s="315">
        <v>500</v>
      </c>
      <c r="F196" s="92">
        <v>500</v>
      </c>
      <c r="G196" s="92">
        <v>500</v>
      </c>
      <c r="H196" s="202">
        <v>500</v>
      </c>
    </row>
    <row r="197" spans="1:8" s="106" customFormat="1" ht="12.75" x14ac:dyDescent="0.2">
      <c r="A197" s="199"/>
      <c r="B197" s="539"/>
      <c r="C197" s="115" t="s">
        <v>225</v>
      </c>
      <c r="D197" s="93">
        <v>4037</v>
      </c>
      <c r="E197" s="315">
        <v>4000</v>
      </c>
      <c r="F197" s="92">
        <v>4000</v>
      </c>
      <c r="G197" s="92">
        <v>4000</v>
      </c>
      <c r="H197" s="202">
        <v>4000</v>
      </c>
    </row>
    <row r="198" spans="1:8" s="106" customFormat="1" ht="12.75" x14ac:dyDescent="0.2">
      <c r="A198" s="199"/>
      <c r="B198" s="539"/>
      <c r="C198" s="118" t="s">
        <v>146</v>
      </c>
      <c r="D198" s="93">
        <v>9686.2464</v>
      </c>
      <c r="E198" s="315">
        <v>9686.25</v>
      </c>
      <c r="F198" s="92">
        <v>9686.25</v>
      </c>
      <c r="G198" s="92">
        <v>9686.25</v>
      </c>
      <c r="H198" s="202">
        <v>9686.25</v>
      </c>
    </row>
    <row r="199" spans="1:8" s="106" customFormat="1" ht="12.75" x14ac:dyDescent="0.2">
      <c r="A199" s="199"/>
      <c r="B199" s="540"/>
      <c r="C199" s="336" t="s">
        <v>217</v>
      </c>
      <c r="D199" s="133"/>
      <c r="E199" s="318"/>
      <c r="F199" s="123"/>
      <c r="G199" s="123"/>
      <c r="H199" s="208"/>
    </row>
    <row r="200" spans="1:8" s="106" customFormat="1" ht="12.75" x14ac:dyDescent="0.2">
      <c r="A200" s="199"/>
      <c r="B200" s="539"/>
      <c r="C200" s="356" t="s">
        <v>354</v>
      </c>
      <c r="D200" s="121">
        <v>9079.2464</v>
      </c>
      <c r="E200" s="317">
        <v>9079.25</v>
      </c>
      <c r="F200" s="120">
        <v>9079.25</v>
      </c>
      <c r="G200" s="806">
        <v>9079.25</v>
      </c>
      <c r="H200" s="807">
        <v>9079.25</v>
      </c>
    </row>
    <row r="201" spans="1:8" s="106" customFormat="1" ht="12.75" x14ac:dyDescent="0.2">
      <c r="A201" s="199"/>
      <c r="B201" s="539"/>
      <c r="C201" s="356" t="s">
        <v>356</v>
      </c>
      <c r="D201" s="121">
        <v>607</v>
      </c>
      <c r="E201" s="317">
        <v>607</v>
      </c>
      <c r="F201" s="120">
        <v>607</v>
      </c>
      <c r="G201" s="806">
        <v>607</v>
      </c>
      <c r="H201" s="807">
        <v>607</v>
      </c>
    </row>
    <row r="202" spans="1:8" s="106" customFormat="1" ht="12.75" x14ac:dyDescent="0.2">
      <c r="A202" s="199"/>
      <c r="B202" s="537" t="s">
        <v>59</v>
      </c>
      <c r="C202" s="105" t="s">
        <v>226</v>
      </c>
      <c r="D202" s="95">
        <v>5800</v>
      </c>
      <c r="E202" s="95">
        <v>7600</v>
      </c>
      <c r="F202" s="95">
        <v>7600</v>
      </c>
      <c r="G202" s="95">
        <v>7600</v>
      </c>
      <c r="H202" s="203">
        <v>7600</v>
      </c>
    </row>
    <row r="203" spans="1:8" s="106" customFormat="1" ht="12.75" x14ac:dyDescent="0.2">
      <c r="A203" s="199"/>
      <c r="B203" s="542" t="s">
        <v>62</v>
      </c>
      <c r="C203" s="105" t="s">
        <v>355</v>
      </c>
      <c r="D203" s="95">
        <v>11920</v>
      </c>
      <c r="E203" s="95">
        <v>13010</v>
      </c>
      <c r="F203" s="95">
        <v>12400</v>
      </c>
      <c r="G203" s="95">
        <v>11900</v>
      </c>
      <c r="H203" s="203">
        <v>11900</v>
      </c>
    </row>
    <row r="204" spans="1:8" s="106" customFormat="1" ht="12.75" x14ac:dyDescent="0.2">
      <c r="A204" s="199"/>
      <c r="B204" s="539"/>
      <c r="C204" s="115" t="s">
        <v>453</v>
      </c>
      <c r="D204" s="90">
        <v>10710</v>
      </c>
      <c r="E204" s="315">
        <v>8950</v>
      </c>
      <c r="F204" s="92">
        <v>9100</v>
      </c>
      <c r="G204" s="92">
        <v>9100</v>
      </c>
      <c r="H204" s="202">
        <v>9100</v>
      </c>
    </row>
    <row r="205" spans="1:8" s="106" customFormat="1" ht="22.5" x14ac:dyDescent="0.2">
      <c r="A205" s="199"/>
      <c r="B205" s="539"/>
      <c r="C205" s="118" t="s">
        <v>611</v>
      </c>
      <c r="D205" s="93">
        <v>1210</v>
      </c>
      <c r="E205" s="315">
        <v>4060</v>
      </c>
      <c r="F205" s="92">
        <v>3300</v>
      </c>
      <c r="G205" s="92">
        <v>2800</v>
      </c>
      <c r="H205" s="202">
        <v>2800</v>
      </c>
    </row>
    <row r="206" spans="1:8" s="106" customFormat="1" ht="12.75" x14ac:dyDescent="0.2">
      <c r="A206" s="846"/>
      <c r="B206" s="799" t="s">
        <v>211</v>
      </c>
      <c r="C206" s="800" t="s">
        <v>222</v>
      </c>
      <c r="D206" s="171">
        <v>1200</v>
      </c>
      <c r="E206" s="171">
        <v>0</v>
      </c>
      <c r="F206" s="171">
        <v>0</v>
      </c>
      <c r="G206" s="171">
        <v>0</v>
      </c>
      <c r="H206" s="801">
        <v>0</v>
      </c>
    </row>
    <row r="207" spans="1:8" s="106" customFormat="1" ht="13.5" thickBot="1" x14ac:dyDescent="0.25">
      <c r="A207" s="841">
        <v>917</v>
      </c>
      <c r="B207" s="842" t="s">
        <v>16</v>
      </c>
      <c r="C207" s="843" t="s">
        <v>147</v>
      </c>
      <c r="D207" s="844">
        <v>134487</v>
      </c>
      <c r="E207" s="844">
        <v>142592.13</v>
      </c>
      <c r="F207" s="844">
        <v>147535.69107</v>
      </c>
      <c r="G207" s="844">
        <v>148319.24695</v>
      </c>
      <c r="H207" s="845">
        <v>147626.47745850001</v>
      </c>
    </row>
    <row r="208" spans="1:8" s="106" customFormat="1" ht="12.75" x14ac:dyDescent="0.2">
      <c r="A208" s="199"/>
      <c r="B208" s="537" t="s">
        <v>14</v>
      </c>
      <c r="C208" s="180" t="s">
        <v>227</v>
      </c>
      <c r="D208" s="181">
        <v>12750</v>
      </c>
      <c r="E208" s="181">
        <v>12700</v>
      </c>
      <c r="F208" s="181">
        <v>13250</v>
      </c>
      <c r="G208" s="181">
        <v>12600</v>
      </c>
      <c r="H208" s="182">
        <v>12600</v>
      </c>
    </row>
    <row r="209" spans="1:8" s="106" customFormat="1" ht="12.75" x14ac:dyDescent="0.2">
      <c r="A209" s="199"/>
      <c r="B209" s="538"/>
      <c r="C209" s="521" t="s">
        <v>300</v>
      </c>
      <c r="D209" s="93">
        <v>800</v>
      </c>
      <c r="E209" s="315">
        <v>800</v>
      </c>
      <c r="F209" s="92">
        <v>800</v>
      </c>
      <c r="G209" s="92">
        <v>800</v>
      </c>
      <c r="H209" s="202">
        <v>800</v>
      </c>
    </row>
    <row r="210" spans="1:8" s="106" customFormat="1" ht="12.75" x14ac:dyDescent="0.2">
      <c r="A210" s="199"/>
      <c r="B210" s="538"/>
      <c r="C210" s="521" t="s">
        <v>265</v>
      </c>
      <c r="D210" s="93">
        <v>880</v>
      </c>
      <c r="E210" s="315">
        <v>880</v>
      </c>
      <c r="F210" s="92">
        <v>880</v>
      </c>
      <c r="G210" s="92">
        <v>880</v>
      </c>
      <c r="H210" s="202">
        <v>880</v>
      </c>
    </row>
    <row r="211" spans="1:8" s="106" customFormat="1" ht="12.75" x14ac:dyDescent="0.2">
      <c r="A211" s="199"/>
      <c r="B211" s="538"/>
      <c r="C211" s="521" t="s">
        <v>370</v>
      </c>
      <c r="D211" s="93"/>
      <c r="E211" s="315"/>
      <c r="F211" s="92">
        <v>600</v>
      </c>
      <c r="G211" s="92"/>
      <c r="H211" s="202"/>
    </row>
    <row r="212" spans="1:8" s="106" customFormat="1" ht="12.75" x14ac:dyDescent="0.2">
      <c r="A212" s="199"/>
      <c r="B212" s="538"/>
      <c r="C212" s="521" t="s">
        <v>474</v>
      </c>
      <c r="D212" s="93">
        <v>50</v>
      </c>
      <c r="E212" s="315">
        <v>50</v>
      </c>
      <c r="F212" s="92">
        <v>50</v>
      </c>
      <c r="G212" s="92"/>
      <c r="H212" s="202"/>
    </row>
    <row r="213" spans="1:8" s="106" customFormat="1" ht="12.75" x14ac:dyDescent="0.2">
      <c r="A213" s="199"/>
      <c r="B213" s="538"/>
      <c r="C213" s="521" t="s">
        <v>266</v>
      </c>
      <c r="D213" s="93">
        <v>500</v>
      </c>
      <c r="E213" s="315">
        <v>500</v>
      </c>
      <c r="F213" s="92">
        <v>500</v>
      </c>
      <c r="G213" s="92">
        <v>500</v>
      </c>
      <c r="H213" s="202">
        <v>500</v>
      </c>
    </row>
    <row r="214" spans="1:8" s="106" customFormat="1" ht="12.75" x14ac:dyDescent="0.2">
      <c r="A214" s="199"/>
      <c r="B214" s="539"/>
      <c r="C214" s="293" t="s">
        <v>475</v>
      </c>
      <c r="D214" s="93">
        <v>100</v>
      </c>
      <c r="E214" s="315">
        <v>100</v>
      </c>
      <c r="F214" s="92">
        <v>100</v>
      </c>
      <c r="G214" s="92">
        <v>100</v>
      </c>
      <c r="H214" s="202">
        <v>100</v>
      </c>
    </row>
    <row r="215" spans="1:8" s="106" customFormat="1" ht="22.5" x14ac:dyDescent="0.2">
      <c r="A215" s="199"/>
      <c r="B215" s="538"/>
      <c r="C215" s="293" t="s">
        <v>301</v>
      </c>
      <c r="D215" s="93">
        <v>8000</v>
      </c>
      <c r="E215" s="315">
        <v>8000</v>
      </c>
      <c r="F215" s="92">
        <v>8000</v>
      </c>
      <c r="G215" s="92">
        <v>8000</v>
      </c>
      <c r="H215" s="202">
        <v>8000</v>
      </c>
    </row>
    <row r="216" spans="1:8" s="106" customFormat="1" ht="12.75" x14ac:dyDescent="0.2">
      <c r="A216" s="199"/>
      <c r="B216" s="538"/>
      <c r="C216" s="293" t="s">
        <v>476</v>
      </c>
      <c r="D216" s="93">
        <v>320</v>
      </c>
      <c r="E216" s="315">
        <v>320</v>
      </c>
      <c r="F216" s="92">
        <v>320</v>
      </c>
      <c r="G216" s="92">
        <v>320</v>
      </c>
      <c r="H216" s="202">
        <v>320</v>
      </c>
    </row>
    <row r="217" spans="1:8" s="106" customFormat="1" ht="12.75" x14ac:dyDescent="0.2">
      <c r="A217" s="199"/>
      <c r="B217" s="538"/>
      <c r="C217" s="293" t="s">
        <v>477</v>
      </c>
      <c r="D217" s="93">
        <v>1200</v>
      </c>
      <c r="E217" s="315">
        <v>1200</v>
      </c>
      <c r="F217" s="92">
        <v>1200</v>
      </c>
      <c r="G217" s="92">
        <v>1200</v>
      </c>
      <c r="H217" s="202">
        <v>1200</v>
      </c>
    </row>
    <row r="218" spans="1:8" s="106" customFormat="1" ht="12.75" x14ac:dyDescent="0.2">
      <c r="A218" s="199"/>
      <c r="B218" s="539"/>
      <c r="C218" s="293" t="s">
        <v>478</v>
      </c>
      <c r="D218" s="93">
        <v>100</v>
      </c>
      <c r="E218" s="315">
        <v>100</v>
      </c>
      <c r="F218" s="92">
        <v>100</v>
      </c>
      <c r="G218" s="92">
        <v>100</v>
      </c>
      <c r="H218" s="202">
        <v>100</v>
      </c>
    </row>
    <row r="219" spans="1:8" s="106" customFormat="1" ht="12.75" x14ac:dyDescent="0.2">
      <c r="A219" s="199"/>
      <c r="B219" s="538"/>
      <c r="C219" s="293" t="s">
        <v>479</v>
      </c>
      <c r="D219" s="93">
        <v>200</v>
      </c>
      <c r="E219" s="315">
        <v>200</v>
      </c>
      <c r="F219" s="92">
        <v>200</v>
      </c>
      <c r="G219" s="92">
        <v>200</v>
      </c>
      <c r="H219" s="202">
        <v>200</v>
      </c>
    </row>
    <row r="220" spans="1:8" s="106" customFormat="1" ht="12.75" x14ac:dyDescent="0.2">
      <c r="A220" s="199"/>
      <c r="B220" s="538"/>
      <c r="C220" s="293" t="s">
        <v>480</v>
      </c>
      <c r="D220" s="93">
        <v>0</v>
      </c>
      <c r="E220" s="315">
        <v>100</v>
      </c>
      <c r="F220" s="92">
        <v>100</v>
      </c>
      <c r="G220" s="92">
        <v>100</v>
      </c>
      <c r="H220" s="202">
        <v>100</v>
      </c>
    </row>
    <row r="221" spans="1:8" s="106" customFormat="1" ht="12.75" x14ac:dyDescent="0.2">
      <c r="A221" s="199"/>
      <c r="B221" s="538"/>
      <c r="C221" s="293" t="s">
        <v>481</v>
      </c>
      <c r="D221" s="93">
        <v>50</v>
      </c>
      <c r="E221" s="315">
        <v>50</v>
      </c>
      <c r="F221" s="92">
        <v>50</v>
      </c>
      <c r="G221" s="92">
        <v>50</v>
      </c>
      <c r="H221" s="202">
        <v>50</v>
      </c>
    </row>
    <row r="222" spans="1:8" s="106" customFormat="1" ht="12.75" x14ac:dyDescent="0.2">
      <c r="A222" s="199"/>
      <c r="B222" s="538"/>
      <c r="C222" s="293" t="s">
        <v>371</v>
      </c>
      <c r="D222" s="93">
        <v>100</v>
      </c>
      <c r="E222" s="315">
        <v>50</v>
      </c>
      <c r="F222" s="92">
        <v>50</v>
      </c>
      <c r="G222" s="92">
        <v>50</v>
      </c>
      <c r="H222" s="202">
        <v>50</v>
      </c>
    </row>
    <row r="223" spans="1:8" s="106" customFormat="1" ht="12.75" x14ac:dyDescent="0.2">
      <c r="A223" s="199"/>
      <c r="B223" s="538"/>
      <c r="C223" s="293" t="s">
        <v>482</v>
      </c>
      <c r="D223" s="93">
        <v>100</v>
      </c>
      <c r="E223" s="315">
        <v>100</v>
      </c>
      <c r="F223" s="92">
        <v>100</v>
      </c>
      <c r="G223" s="92">
        <v>100</v>
      </c>
      <c r="H223" s="202">
        <v>100</v>
      </c>
    </row>
    <row r="224" spans="1:8" s="106" customFormat="1" ht="12.75" x14ac:dyDescent="0.2">
      <c r="A224" s="199"/>
      <c r="B224" s="538"/>
      <c r="C224" s="293" t="s">
        <v>483</v>
      </c>
      <c r="D224" s="93">
        <v>100</v>
      </c>
      <c r="E224" s="315"/>
      <c r="F224" s="92"/>
      <c r="G224" s="92"/>
      <c r="H224" s="202"/>
    </row>
    <row r="225" spans="1:8" s="106" customFormat="1" ht="12.75" x14ac:dyDescent="0.2">
      <c r="A225" s="199"/>
      <c r="B225" s="538"/>
      <c r="C225" s="293" t="s">
        <v>442</v>
      </c>
      <c r="D225" s="93">
        <v>250</v>
      </c>
      <c r="E225" s="315"/>
      <c r="F225" s="92"/>
      <c r="G225" s="92"/>
      <c r="H225" s="202"/>
    </row>
    <row r="226" spans="1:8" s="106" customFormat="1" ht="12.75" x14ac:dyDescent="0.2">
      <c r="A226" s="199"/>
      <c r="B226" s="538"/>
      <c r="C226" s="293" t="s">
        <v>484</v>
      </c>
      <c r="D226" s="93"/>
      <c r="E226" s="315">
        <v>50</v>
      </c>
      <c r="F226" s="92"/>
      <c r="G226" s="92"/>
      <c r="H226" s="202"/>
    </row>
    <row r="227" spans="1:8" s="106" customFormat="1" ht="12.75" x14ac:dyDescent="0.2">
      <c r="A227" s="199"/>
      <c r="B227" s="538"/>
      <c r="C227" s="293" t="s">
        <v>485</v>
      </c>
      <c r="D227" s="93"/>
      <c r="E227" s="315">
        <v>200</v>
      </c>
      <c r="F227" s="92">
        <v>200</v>
      </c>
      <c r="G227" s="92">
        <v>200</v>
      </c>
      <c r="H227" s="202">
        <v>200</v>
      </c>
    </row>
    <row r="228" spans="1:8" s="106" customFormat="1" ht="13.5" thickBot="1" x14ac:dyDescent="0.25">
      <c r="A228" s="605"/>
      <c r="B228" s="701"/>
      <c r="C228" s="702" t="s">
        <v>66</v>
      </c>
      <c r="D228" s="703"/>
      <c r="E228" s="704"/>
      <c r="F228" s="705"/>
      <c r="G228" s="705"/>
      <c r="H228" s="706"/>
    </row>
    <row r="229" spans="1:8" s="106" customFormat="1" ht="12.75" x14ac:dyDescent="0.2">
      <c r="A229" s="689"/>
      <c r="B229" s="707" t="s">
        <v>21</v>
      </c>
      <c r="C229" s="708" t="s">
        <v>228</v>
      </c>
      <c r="D229" s="709">
        <v>10993</v>
      </c>
      <c r="E229" s="709">
        <v>11183</v>
      </c>
      <c r="F229" s="709">
        <v>18996</v>
      </c>
      <c r="G229" s="709">
        <v>18996</v>
      </c>
      <c r="H229" s="710">
        <v>18996</v>
      </c>
    </row>
    <row r="230" spans="1:8" s="106" customFormat="1" ht="12.75" x14ac:dyDescent="0.2">
      <c r="A230" s="199"/>
      <c r="B230" s="555"/>
      <c r="C230" s="523" t="s">
        <v>374</v>
      </c>
      <c r="D230" s="186">
        <v>7903</v>
      </c>
      <c r="E230" s="319">
        <v>7903</v>
      </c>
      <c r="F230" s="183">
        <v>15916</v>
      </c>
      <c r="G230" s="183">
        <v>15916</v>
      </c>
      <c r="H230" s="210">
        <v>15916</v>
      </c>
    </row>
    <row r="231" spans="1:8" s="106" customFormat="1" ht="12.75" x14ac:dyDescent="0.2">
      <c r="A231" s="199"/>
      <c r="B231" s="555"/>
      <c r="C231" s="518" t="s">
        <v>193</v>
      </c>
      <c r="D231" s="186">
        <v>1100</v>
      </c>
      <c r="E231" s="319">
        <v>1100</v>
      </c>
      <c r="F231" s="183">
        <v>1100</v>
      </c>
      <c r="G231" s="183">
        <v>1100</v>
      </c>
      <c r="H231" s="210">
        <v>1100</v>
      </c>
    </row>
    <row r="232" spans="1:8" s="106" customFormat="1" ht="12.75" x14ac:dyDescent="0.2">
      <c r="A232" s="199"/>
      <c r="B232" s="555"/>
      <c r="C232" s="518" t="s">
        <v>375</v>
      </c>
      <c r="D232" s="186">
        <v>410</v>
      </c>
      <c r="E232" s="319">
        <v>410</v>
      </c>
      <c r="F232" s="183">
        <v>410</v>
      </c>
      <c r="G232" s="183">
        <v>410</v>
      </c>
      <c r="H232" s="210">
        <v>410</v>
      </c>
    </row>
    <row r="233" spans="1:8" s="106" customFormat="1" ht="12.75" x14ac:dyDescent="0.2">
      <c r="A233" s="199"/>
      <c r="B233" s="555"/>
      <c r="C233" s="518" t="s">
        <v>302</v>
      </c>
      <c r="D233" s="186">
        <v>120</v>
      </c>
      <c r="E233" s="319">
        <v>120</v>
      </c>
      <c r="F233" s="183">
        <v>120</v>
      </c>
      <c r="G233" s="183">
        <v>120</v>
      </c>
      <c r="H233" s="210">
        <v>120</v>
      </c>
    </row>
    <row r="234" spans="1:8" s="106" customFormat="1" ht="12.75" x14ac:dyDescent="0.2">
      <c r="A234" s="199"/>
      <c r="B234" s="555"/>
      <c r="C234" s="518" t="s">
        <v>303</v>
      </c>
      <c r="D234" s="186">
        <v>60</v>
      </c>
      <c r="E234" s="319">
        <v>60</v>
      </c>
      <c r="F234" s="183">
        <v>60</v>
      </c>
      <c r="G234" s="183">
        <v>60</v>
      </c>
      <c r="H234" s="210">
        <v>60</v>
      </c>
    </row>
    <row r="235" spans="1:8" s="106" customFormat="1" ht="12.75" x14ac:dyDescent="0.2">
      <c r="A235" s="199"/>
      <c r="B235" s="555"/>
      <c r="C235" s="518" t="s">
        <v>304</v>
      </c>
      <c r="D235" s="186">
        <v>120</v>
      </c>
      <c r="E235" s="319">
        <v>120</v>
      </c>
      <c r="F235" s="183">
        <v>120</v>
      </c>
      <c r="G235" s="183">
        <v>120</v>
      </c>
      <c r="H235" s="210">
        <v>120</v>
      </c>
    </row>
    <row r="236" spans="1:8" s="106" customFormat="1" ht="12.75" x14ac:dyDescent="0.2">
      <c r="A236" s="199"/>
      <c r="B236" s="555"/>
      <c r="C236" s="518" t="s">
        <v>305</v>
      </c>
      <c r="D236" s="186">
        <v>120</v>
      </c>
      <c r="E236" s="319">
        <v>120</v>
      </c>
      <c r="F236" s="183">
        <v>120</v>
      </c>
      <c r="G236" s="183">
        <v>120</v>
      </c>
      <c r="H236" s="210">
        <v>120</v>
      </c>
    </row>
    <row r="237" spans="1:8" s="106" customFormat="1" ht="12.75" x14ac:dyDescent="0.2">
      <c r="A237" s="199"/>
      <c r="B237" s="555"/>
      <c r="C237" s="518" t="s">
        <v>306</v>
      </c>
      <c r="D237" s="186">
        <v>60</v>
      </c>
      <c r="E237" s="319">
        <v>60</v>
      </c>
      <c r="F237" s="183">
        <v>60</v>
      </c>
      <c r="G237" s="183">
        <v>60</v>
      </c>
      <c r="H237" s="210">
        <v>60</v>
      </c>
    </row>
    <row r="238" spans="1:8" s="106" customFormat="1" ht="12.75" x14ac:dyDescent="0.2">
      <c r="A238" s="199"/>
      <c r="B238" s="555"/>
      <c r="C238" s="518" t="s">
        <v>307</v>
      </c>
      <c r="D238" s="186">
        <v>120</v>
      </c>
      <c r="E238" s="319">
        <v>120</v>
      </c>
      <c r="F238" s="183">
        <v>120</v>
      </c>
      <c r="G238" s="183">
        <v>120</v>
      </c>
      <c r="H238" s="210">
        <v>120</v>
      </c>
    </row>
    <row r="239" spans="1:8" s="106" customFormat="1" ht="12.75" x14ac:dyDescent="0.2">
      <c r="A239" s="199"/>
      <c r="B239" s="555"/>
      <c r="C239" s="518" t="s">
        <v>308</v>
      </c>
      <c r="D239" s="186">
        <v>120</v>
      </c>
      <c r="E239" s="319">
        <v>120</v>
      </c>
      <c r="F239" s="183">
        <v>120</v>
      </c>
      <c r="G239" s="183">
        <v>120</v>
      </c>
      <c r="H239" s="210">
        <v>120</v>
      </c>
    </row>
    <row r="240" spans="1:8" s="106" customFormat="1" ht="12.75" x14ac:dyDescent="0.2">
      <c r="A240" s="199"/>
      <c r="B240" s="555"/>
      <c r="C240" s="518" t="s">
        <v>309</v>
      </c>
      <c r="D240" s="186">
        <v>60</v>
      </c>
      <c r="E240" s="319">
        <v>60</v>
      </c>
      <c r="F240" s="183">
        <v>60</v>
      </c>
      <c r="G240" s="183">
        <v>60</v>
      </c>
      <c r="H240" s="210">
        <v>60</v>
      </c>
    </row>
    <row r="241" spans="1:8" s="106" customFormat="1" ht="12.75" x14ac:dyDescent="0.2">
      <c r="A241" s="199"/>
      <c r="B241" s="555"/>
      <c r="C241" s="518" t="s">
        <v>310</v>
      </c>
      <c r="D241" s="186">
        <v>120</v>
      </c>
      <c r="E241" s="319">
        <v>120</v>
      </c>
      <c r="F241" s="183">
        <v>120</v>
      </c>
      <c r="G241" s="183">
        <v>120</v>
      </c>
      <c r="H241" s="210">
        <v>120</v>
      </c>
    </row>
    <row r="242" spans="1:8" s="106" customFormat="1" ht="12.75" x14ac:dyDescent="0.2">
      <c r="A242" s="199"/>
      <c r="B242" s="555"/>
      <c r="C242" s="518" t="s">
        <v>254</v>
      </c>
      <c r="D242" s="186">
        <v>20</v>
      </c>
      <c r="E242" s="319">
        <v>20</v>
      </c>
      <c r="F242" s="183">
        <v>20</v>
      </c>
      <c r="G242" s="183">
        <v>20</v>
      </c>
      <c r="H242" s="210">
        <v>20</v>
      </c>
    </row>
    <row r="243" spans="1:8" s="106" customFormat="1" ht="12.75" x14ac:dyDescent="0.2">
      <c r="A243" s="199"/>
      <c r="B243" s="555"/>
      <c r="C243" s="518" t="s">
        <v>255</v>
      </c>
      <c r="D243" s="186">
        <v>20</v>
      </c>
      <c r="E243" s="319">
        <v>20</v>
      </c>
      <c r="F243" s="183">
        <v>20</v>
      </c>
      <c r="G243" s="183">
        <v>20</v>
      </c>
      <c r="H243" s="210">
        <v>20</v>
      </c>
    </row>
    <row r="244" spans="1:8" s="106" customFormat="1" ht="12.75" x14ac:dyDescent="0.2">
      <c r="A244" s="199"/>
      <c r="B244" s="555"/>
      <c r="C244" s="518" t="s">
        <v>256</v>
      </c>
      <c r="D244" s="186">
        <v>200</v>
      </c>
      <c r="E244" s="319">
        <v>200</v>
      </c>
      <c r="F244" s="183">
        <v>200</v>
      </c>
      <c r="G244" s="183">
        <v>200</v>
      </c>
      <c r="H244" s="210">
        <v>200</v>
      </c>
    </row>
    <row r="245" spans="1:8" s="106" customFormat="1" ht="12.75" x14ac:dyDescent="0.2">
      <c r="A245" s="199"/>
      <c r="B245" s="555"/>
      <c r="C245" s="518" t="s">
        <v>290</v>
      </c>
      <c r="D245" s="186">
        <v>40</v>
      </c>
      <c r="E245" s="319">
        <v>30</v>
      </c>
      <c r="F245" s="183">
        <v>30</v>
      </c>
      <c r="G245" s="183">
        <v>30</v>
      </c>
      <c r="H245" s="210">
        <v>30</v>
      </c>
    </row>
    <row r="246" spans="1:8" s="106" customFormat="1" ht="12.75" x14ac:dyDescent="0.2">
      <c r="A246" s="199"/>
      <c r="B246" s="555"/>
      <c r="C246" s="518" t="s">
        <v>487</v>
      </c>
      <c r="D246" s="186"/>
      <c r="E246" s="319">
        <v>200</v>
      </c>
      <c r="F246" s="183"/>
      <c r="G246" s="183"/>
      <c r="H246" s="210"/>
    </row>
    <row r="247" spans="1:8" s="106" customFormat="1" ht="22.5" x14ac:dyDescent="0.2">
      <c r="A247" s="199"/>
      <c r="B247" s="555"/>
      <c r="C247" s="178" t="s">
        <v>444</v>
      </c>
      <c r="D247" s="186">
        <v>400</v>
      </c>
      <c r="E247" s="319">
        <v>400</v>
      </c>
      <c r="F247" s="183">
        <v>400</v>
      </c>
      <c r="G247" s="183">
        <v>400</v>
      </c>
      <c r="H247" s="210">
        <v>400</v>
      </c>
    </row>
    <row r="248" spans="1:8" s="106" customFormat="1" ht="12.75" x14ac:dyDescent="0.2">
      <c r="A248" s="199"/>
      <c r="B248" s="555"/>
      <c r="C248" s="178" t="s">
        <v>66</v>
      </c>
      <c r="D248" s="186"/>
      <c r="E248" s="319"/>
      <c r="F248" s="183"/>
      <c r="G248" s="183"/>
      <c r="H248" s="210"/>
    </row>
    <row r="249" spans="1:8" s="106" customFormat="1" ht="12.75" x14ac:dyDescent="0.2">
      <c r="A249" s="199"/>
      <c r="B249" s="537" t="s">
        <v>27</v>
      </c>
      <c r="C249" s="184" t="s">
        <v>229</v>
      </c>
      <c r="D249" s="185">
        <v>11660</v>
      </c>
      <c r="E249" s="185">
        <v>14260</v>
      </c>
      <c r="F249" s="185">
        <v>14260</v>
      </c>
      <c r="G249" s="185">
        <v>14160</v>
      </c>
      <c r="H249" s="209">
        <v>14160</v>
      </c>
    </row>
    <row r="250" spans="1:8" s="106" customFormat="1" ht="12.75" x14ac:dyDescent="0.2">
      <c r="A250" s="199"/>
      <c r="B250" s="555"/>
      <c r="C250" s="523" t="s">
        <v>488</v>
      </c>
      <c r="D250" s="186">
        <v>100</v>
      </c>
      <c r="E250" s="319">
        <v>100</v>
      </c>
      <c r="F250" s="183">
        <v>100</v>
      </c>
      <c r="G250" s="183"/>
      <c r="H250" s="210"/>
    </row>
    <row r="251" spans="1:8" s="106" customFormat="1" ht="12.75" x14ac:dyDescent="0.2">
      <c r="A251" s="199"/>
      <c r="B251" s="555"/>
      <c r="C251" s="523" t="s">
        <v>378</v>
      </c>
      <c r="D251" s="186">
        <v>1000</v>
      </c>
      <c r="E251" s="319">
        <v>1000</v>
      </c>
      <c r="F251" s="183">
        <v>1000</v>
      </c>
      <c r="G251" s="183">
        <v>1000</v>
      </c>
      <c r="H251" s="210">
        <v>1000</v>
      </c>
    </row>
    <row r="252" spans="1:8" s="106" customFormat="1" ht="22.5" x14ac:dyDescent="0.2">
      <c r="A252" s="199"/>
      <c r="B252" s="555"/>
      <c r="C252" s="523" t="s">
        <v>379</v>
      </c>
      <c r="D252" s="186">
        <v>500</v>
      </c>
      <c r="E252" s="319">
        <v>500</v>
      </c>
      <c r="F252" s="183">
        <v>500</v>
      </c>
      <c r="G252" s="183">
        <v>500</v>
      </c>
      <c r="H252" s="210">
        <v>500</v>
      </c>
    </row>
    <row r="253" spans="1:8" s="106" customFormat="1" ht="12.75" x14ac:dyDescent="0.2">
      <c r="A253" s="199"/>
      <c r="B253" s="555"/>
      <c r="C253" s="523" t="s">
        <v>380</v>
      </c>
      <c r="D253" s="186">
        <v>350</v>
      </c>
      <c r="E253" s="319">
        <v>300</v>
      </c>
      <c r="F253" s="183">
        <v>300</v>
      </c>
      <c r="G253" s="183">
        <v>300</v>
      </c>
      <c r="H253" s="210">
        <v>300</v>
      </c>
    </row>
    <row r="254" spans="1:8" s="106" customFormat="1" ht="12.75" x14ac:dyDescent="0.2">
      <c r="A254" s="199"/>
      <c r="B254" s="555"/>
      <c r="C254" s="523" t="s">
        <v>381</v>
      </c>
      <c r="D254" s="186">
        <v>150</v>
      </c>
      <c r="E254" s="319">
        <v>200</v>
      </c>
      <c r="F254" s="183">
        <v>200</v>
      </c>
      <c r="G254" s="183">
        <v>200</v>
      </c>
      <c r="H254" s="210">
        <v>200</v>
      </c>
    </row>
    <row r="255" spans="1:8" s="106" customFormat="1" ht="12.75" x14ac:dyDescent="0.2">
      <c r="A255" s="199"/>
      <c r="B255" s="555"/>
      <c r="C255" s="585" t="s">
        <v>489</v>
      </c>
      <c r="D255" s="186">
        <v>1000</v>
      </c>
      <c r="E255" s="319">
        <v>1000</v>
      </c>
      <c r="F255" s="183">
        <v>1000</v>
      </c>
      <c r="G255" s="183">
        <v>1000</v>
      </c>
      <c r="H255" s="210">
        <v>1000</v>
      </c>
    </row>
    <row r="256" spans="1:8" s="106" customFormat="1" ht="12.75" x14ac:dyDescent="0.2">
      <c r="A256" s="199"/>
      <c r="B256" s="555"/>
      <c r="C256" s="178" t="s">
        <v>490</v>
      </c>
      <c r="D256" s="186">
        <v>500</v>
      </c>
      <c r="E256" s="319">
        <v>500</v>
      </c>
      <c r="F256" s="183">
        <v>500</v>
      </c>
      <c r="G256" s="183">
        <v>500</v>
      </c>
      <c r="H256" s="210">
        <v>500</v>
      </c>
    </row>
    <row r="257" spans="1:8" s="106" customFormat="1" ht="22.5" x14ac:dyDescent="0.2">
      <c r="A257" s="199"/>
      <c r="B257" s="555"/>
      <c r="C257" s="178" t="s">
        <v>491</v>
      </c>
      <c r="D257" s="186">
        <v>250</v>
      </c>
      <c r="E257" s="319">
        <v>250</v>
      </c>
      <c r="F257" s="183">
        <v>250</v>
      </c>
      <c r="G257" s="183">
        <v>250</v>
      </c>
      <c r="H257" s="210">
        <v>250</v>
      </c>
    </row>
    <row r="258" spans="1:8" s="106" customFormat="1" ht="12.75" x14ac:dyDescent="0.2">
      <c r="A258" s="199"/>
      <c r="B258" s="555"/>
      <c r="C258" s="294" t="s">
        <v>492</v>
      </c>
      <c r="D258" s="186">
        <v>100</v>
      </c>
      <c r="E258" s="319">
        <v>100</v>
      </c>
      <c r="F258" s="183">
        <v>100</v>
      </c>
      <c r="G258" s="183">
        <v>100</v>
      </c>
      <c r="H258" s="210">
        <v>100</v>
      </c>
    </row>
    <row r="259" spans="1:8" s="106" customFormat="1" ht="12.75" x14ac:dyDescent="0.2">
      <c r="A259" s="199"/>
      <c r="B259" s="555"/>
      <c r="C259" s="294" t="s">
        <v>493</v>
      </c>
      <c r="D259" s="186">
        <v>80</v>
      </c>
      <c r="E259" s="319">
        <v>80</v>
      </c>
      <c r="F259" s="183">
        <v>80</v>
      </c>
      <c r="G259" s="183">
        <v>80</v>
      </c>
      <c r="H259" s="210">
        <v>80</v>
      </c>
    </row>
    <row r="260" spans="1:8" s="106" customFormat="1" ht="22.5" x14ac:dyDescent="0.2">
      <c r="A260" s="199"/>
      <c r="B260" s="555"/>
      <c r="C260" s="294" t="s">
        <v>494</v>
      </c>
      <c r="D260" s="186">
        <v>250</v>
      </c>
      <c r="E260" s="319">
        <v>250</v>
      </c>
      <c r="F260" s="183">
        <v>250</v>
      </c>
      <c r="G260" s="183">
        <v>250</v>
      </c>
      <c r="H260" s="210">
        <v>250</v>
      </c>
    </row>
    <row r="261" spans="1:8" s="106" customFormat="1" ht="22.5" x14ac:dyDescent="0.2">
      <c r="A261" s="199"/>
      <c r="B261" s="555"/>
      <c r="C261" s="294" t="s">
        <v>495</v>
      </c>
      <c r="D261" s="186">
        <v>150</v>
      </c>
      <c r="E261" s="319">
        <v>150</v>
      </c>
      <c r="F261" s="183">
        <v>150</v>
      </c>
      <c r="G261" s="183">
        <v>150</v>
      </c>
      <c r="H261" s="210">
        <v>150</v>
      </c>
    </row>
    <row r="262" spans="1:8" s="106" customFormat="1" ht="22.5" x14ac:dyDescent="0.2">
      <c r="A262" s="199"/>
      <c r="B262" s="555"/>
      <c r="C262" s="294" t="s">
        <v>496</v>
      </c>
      <c r="D262" s="186">
        <v>250</v>
      </c>
      <c r="E262" s="319">
        <v>250</v>
      </c>
      <c r="F262" s="183">
        <v>250</v>
      </c>
      <c r="G262" s="183">
        <v>250</v>
      </c>
      <c r="H262" s="210">
        <v>250</v>
      </c>
    </row>
    <row r="263" spans="1:8" s="106" customFormat="1" ht="12.75" x14ac:dyDescent="0.2">
      <c r="A263" s="199"/>
      <c r="B263" s="555"/>
      <c r="C263" s="294" t="s">
        <v>497</v>
      </c>
      <c r="D263" s="186"/>
      <c r="E263" s="319">
        <v>400</v>
      </c>
      <c r="F263" s="183">
        <v>400</v>
      </c>
      <c r="G263" s="183">
        <v>400</v>
      </c>
      <c r="H263" s="210">
        <v>400</v>
      </c>
    </row>
    <row r="264" spans="1:8" s="106" customFormat="1" ht="22.5" x14ac:dyDescent="0.2">
      <c r="A264" s="199"/>
      <c r="B264" s="555"/>
      <c r="C264" s="294" t="s">
        <v>498</v>
      </c>
      <c r="D264" s="186">
        <v>200</v>
      </c>
      <c r="E264" s="319">
        <v>150</v>
      </c>
      <c r="F264" s="183">
        <v>150</v>
      </c>
      <c r="G264" s="183">
        <v>150</v>
      </c>
      <c r="H264" s="210">
        <v>150</v>
      </c>
    </row>
    <row r="265" spans="1:8" s="106" customFormat="1" ht="33.75" x14ac:dyDescent="0.2">
      <c r="A265" s="199"/>
      <c r="B265" s="555"/>
      <c r="C265" s="294" t="s">
        <v>499</v>
      </c>
      <c r="D265" s="186"/>
      <c r="E265" s="319">
        <v>150</v>
      </c>
      <c r="F265" s="183">
        <v>150</v>
      </c>
      <c r="G265" s="183">
        <v>150</v>
      </c>
      <c r="H265" s="210">
        <v>150</v>
      </c>
    </row>
    <row r="266" spans="1:8" s="106" customFormat="1" ht="22.5" x14ac:dyDescent="0.2">
      <c r="A266" s="199"/>
      <c r="B266" s="555"/>
      <c r="C266" s="294" t="s">
        <v>500</v>
      </c>
      <c r="D266" s="186"/>
      <c r="E266" s="319">
        <v>100</v>
      </c>
      <c r="F266" s="183">
        <v>100</v>
      </c>
      <c r="G266" s="183">
        <v>100</v>
      </c>
      <c r="H266" s="210">
        <v>100</v>
      </c>
    </row>
    <row r="267" spans="1:8" s="106" customFormat="1" ht="22.5" x14ac:dyDescent="0.2">
      <c r="A267" s="199"/>
      <c r="B267" s="555"/>
      <c r="C267" s="294" t="s">
        <v>501</v>
      </c>
      <c r="D267" s="186"/>
      <c r="E267" s="319">
        <v>200</v>
      </c>
      <c r="F267" s="183">
        <v>200</v>
      </c>
      <c r="G267" s="183">
        <v>200</v>
      </c>
      <c r="H267" s="210">
        <v>200</v>
      </c>
    </row>
    <row r="268" spans="1:8" s="106" customFormat="1" ht="12.75" x14ac:dyDescent="0.2">
      <c r="A268" s="199"/>
      <c r="B268" s="555"/>
      <c r="C268" s="294" t="s">
        <v>502</v>
      </c>
      <c r="D268" s="186"/>
      <c r="E268" s="319">
        <v>200</v>
      </c>
      <c r="F268" s="183">
        <v>200</v>
      </c>
      <c r="G268" s="183">
        <v>200</v>
      </c>
      <c r="H268" s="210">
        <v>200</v>
      </c>
    </row>
    <row r="269" spans="1:8" s="106" customFormat="1" ht="22.5" x14ac:dyDescent="0.2">
      <c r="A269" s="199"/>
      <c r="B269" s="555"/>
      <c r="C269" s="294" t="s">
        <v>503</v>
      </c>
      <c r="D269" s="186"/>
      <c r="E269" s="319">
        <v>300</v>
      </c>
      <c r="F269" s="183">
        <v>300</v>
      </c>
      <c r="G269" s="183">
        <v>300</v>
      </c>
      <c r="H269" s="210">
        <v>300</v>
      </c>
    </row>
    <row r="270" spans="1:8" s="106" customFormat="1" ht="12.75" x14ac:dyDescent="0.2">
      <c r="A270" s="199"/>
      <c r="B270" s="555"/>
      <c r="C270" s="294" t="s">
        <v>504</v>
      </c>
      <c r="D270" s="186"/>
      <c r="E270" s="319">
        <v>300</v>
      </c>
      <c r="F270" s="183">
        <v>300</v>
      </c>
      <c r="G270" s="183">
        <v>300</v>
      </c>
      <c r="H270" s="210">
        <v>300</v>
      </c>
    </row>
    <row r="271" spans="1:8" s="106" customFormat="1" ht="12.75" x14ac:dyDescent="0.2">
      <c r="A271" s="199"/>
      <c r="B271" s="555"/>
      <c r="C271" s="294" t="s">
        <v>505</v>
      </c>
      <c r="D271" s="186"/>
      <c r="E271" s="319">
        <v>150</v>
      </c>
      <c r="F271" s="183">
        <v>150</v>
      </c>
      <c r="G271" s="183">
        <v>150</v>
      </c>
      <c r="H271" s="210">
        <v>150</v>
      </c>
    </row>
    <row r="272" spans="1:8" s="106" customFormat="1" ht="22.5" x14ac:dyDescent="0.2">
      <c r="A272" s="199"/>
      <c r="B272" s="555"/>
      <c r="C272" s="294" t="s">
        <v>506</v>
      </c>
      <c r="D272" s="186"/>
      <c r="E272" s="319">
        <v>200</v>
      </c>
      <c r="F272" s="183">
        <v>200</v>
      </c>
      <c r="G272" s="183">
        <v>200</v>
      </c>
      <c r="H272" s="210">
        <v>200</v>
      </c>
    </row>
    <row r="273" spans="1:8" s="106" customFormat="1" ht="12.75" x14ac:dyDescent="0.2">
      <c r="A273" s="199"/>
      <c r="B273" s="555"/>
      <c r="C273" s="294" t="s">
        <v>311</v>
      </c>
      <c r="D273" s="186">
        <v>900</v>
      </c>
      <c r="E273" s="319">
        <v>1100</v>
      </c>
      <c r="F273" s="183">
        <v>1100</v>
      </c>
      <c r="G273" s="183">
        <v>1100</v>
      </c>
      <c r="H273" s="210">
        <v>1100</v>
      </c>
    </row>
    <row r="274" spans="1:8" s="106" customFormat="1" ht="22.5" x14ac:dyDescent="0.2">
      <c r="A274" s="802"/>
      <c r="B274" s="555"/>
      <c r="C274" s="294" t="s">
        <v>507</v>
      </c>
      <c r="D274" s="186">
        <v>200</v>
      </c>
      <c r="E274" s="319">
        <v>200</v>
      </c>
      <c r="F274" s="183">
        <v>200</v>
      </c>
      <c r="G274" s="183">
        <v>200</v>
      </c>
      <c r="H274" s="210">
        <v>200</v>
      </c>
    </row>
    <row r="275" spans="1:8" s="106" customFormat="1" ht="12.75" x14ac:dyDescent="0.2">
      <c r="A275" s="199"/>
      <c r="B275" s="555"/>
      <c r="C275" s="294" t="s">
        <v>508</v>
      </c>
      <c r="D275" s="186">
        <v>400</v>
      </c>
      <c r="E275" s="319">
        <v>500</v>
      </c>
      <c r="F275" s="183">
        <v>500</v>
      </c>
      <c r="G275" s="183">
        <v>500</v>
      </c>
      <c r="H275" s="210">
        <v>500</v>
      </c>
    </row>
    <row r="276" spans="1:8" s="106" customFormat="1" ht="12.75" x14ac:dyDescent="0.2">
      <c r="A276" s="199"/>
      <c r="B276" s="555"/>
      <c r="C276" s="294" t="s">
        <v>509</v>
      </c>
      <c r="D276" s="186">
        <v>200</v>
      </c>
      <c r="E276" s="319">
        <v>200</v>
      </c>
      <c r="F276" s="183">
        <v>200</v>
      </c>
      <c r="G276" s="183">
        <v>200</v>
      </c>
      <c r="H276" s="210">
        <v>200</v>
      </c>
    </row>
    <row r="277" spans="1:8" s="106" customFormat="1" ht="22.5" x14ac:dyDescent="0.2">
      <c r="A277" s="199"/>
      <c r="B277" s="555"/>
      <c r="C277" s="294" t="s">
        <v>312</v>
      </c>
      <c r="D277" s="186">
        <v>200</v>
      </c>
      <c r="E277" s="319">
        <v>200</v>
      </c>
      <c r="F277" s="183">
        <v>200</v>
      </c>
      <c r="G277" s="183">
        <v>200</v>
      </c>
      <c r="H277" s="210">
        <v>200</v>
      </c>
    </row>
    <row r="278" spans="1:8" s="106" customFormat="1" ht="12.75" x14ac:dyDescent="0.2">
      <c r="A278" s="199"/>
      <c r="B278" s="555"/>
      <c r="C278" s="294" t="s">
        <v>194</v>
      </c>
      <c r="D278" s="186">
        <v>200</v>
      </c>
      <c r="E278" s="319">
        <v>200</v>
      </c>
      <c r="F278" s="183">
        <v>200</v>
      </c>
      <c r="G278" s="183">
        <v>200</v>
      </c>
      <c r="H278" s="210">
        <v>200</v>
      </c>
    </row>
    <row r="279" spans="1:8" s="106" customFormat="1" ht="22.5" x14ac:dyDescent="0.2">
      <c r="A279" s="199"/>
      <c r="B279" s="555"/>
      <c r="C279" s="294" t="s">
        <v>510</v>
      </c>
      <c r="D279" s="186">
        <v>20</v>
      </c>
      <c r="E279" s="319">
        <v>20</v>
      </c>
      <c r="F279" s="183">
        <v>20</v>
      </c>
      <c r="G279" s="183">
        <v>20</v>
      </c>
      <c r="H279" s="210">
        <v>20</v>
      </c>
    </row>
    <row r="280" spans="1:8" s="106" customFormat="1" ht="12.75" x14ac:dyDescent="0.2">
      <c r="A280" s="199"/>
      <c r="B280" s="555"/>
      <c r="C280" s="294" t="s">
        <v>258</v>
      </c>
      <c r="D280" s="186">
        <v>150</v>
      </c>
      <c r="E280" s="319">
        <v>150</v>
      </c>
      <c r="F280" s="183">
        <v>150</v>
      </c>
      <c r="G280" s="183">
        <v>150</v>
      </c>
      <c r="H280" s="210">
        <v>150</v>
      </c>
    </row>
    <row r="281" spans="1:8" s="106" customFormat="1" ht="22.5" x14ac:dyDescent="0.2">
      <c r="A281" s="199"/>
      <c r="B281" s="555"/>
      <c r="C281" s="294" t="s">
        <v>511</v>
      </c>
      <c r="D281" s="186">
        <v>50</v>
      </c>
      <c r="E281" s="319">
        <v>50</v>
      </c>
      <c r="F281" s="183">
        <v>50</v>
      </c>
      <c r="G281" s="183">
        <v>50</v>
      </c>
      <c r="H281" s="210">
        <v>50</v>
      </c>
    </row>
    <row r="282" spans="1:8" s="106" customFormat="1" ht="12.75" x14ac:dyDescent="0.2">
      <c r="A282" s="199"/>
      <c r="B282" s="555"/>
      <c r="C282" s="294" t="s">
        <v>512</v>
      </c>
      <c r="D282" s="186">
        <v>500</v>
      </c>
      <c r="E282" s="319">
        <v>500</v>
      </c>
      <c r="F282" s="183">
        <v>500</v>
      </c>
      <c r="G282" s="183">
        <v>500</v>
      </c>
      <c r="H282" s="210">
        <v>500</v>
      </c>
    </row>
    <row r="283" spans="1:8" s="106" customFormat="1" ht="12.75" x14ac:dyDescent="0.2">
      <c r="A283" s="199"/>
      <c r="B283" s="555"/>
      <c r="C283" s="808" t="s">
        <v>513</v>
      </c>
      <c r="D283" s="809">
        <v>500</v>
      </c>
      <c r="E283" s="810">
        <v>800</v>
      </c>
      <c r="F283" s="811">
        <v>800</v>
      </c>
      <c r="G283" s="811">
        <v>800</v>
      </c>
      <c r="H283" s="812">
        <v>800</v>
      </c>
    </row>
    <row r="284" spans="1:8" s="106" customFormat="1" ht="33.75" x14ac:dyDescent="0.2">
      <c r="A284" s="199"/>
      <c r="B284" s="555"/>
      <c r="C284" s="294" t="s">
        <v>514</v>
      </c>
      <c r="D284" s="186">
        <v>100</v>
      </c>
      <c r="E284" s="319">
        <v>100</v>
      </c>
      <c r="F284" s="183">
        <v>100</v>
      </c>
      <c r="G284" s="183">
        <v>100</v>
      </c>
      <c r="H284" s="210">
        <v>100</v>
      </c>
    </row>
    <row r="285" spans="1:8" s="106" customFormat="1" ht="22.5" x14ac:dyDescent="0.2">
      <c r="A285" s="199"/>
      <c r="B285" s="555"/>
      <c r="C285" s="294" t="s">
        <v>515</v>
      </c>
      <c r="D285" s="186">
        <v>100</v>
      </c>
      <c r="E285" s="319">
        <v>100</v>
      </c>
      <c r="F285" s="183">
        <v>100</v>
      </c>
      <c r="G285" s="183">
        <v>100</v>
      </c>
      <c r="H285" s="210">
        <v>100</v>
      </c>
    </row>
    <row r="286" spans="1:8" s="106" customFormat="1" ht="22.5" x14ac:dyDescent="0.2">
      <c r="A286" s="199"/>
      <c r="B286" s="555"/>
      <c r="C286" s="294" t="s">
        <v>516</v>
      </c>
      <c r="D286" s="186">
        <v>20</v>
      </c>
      <c r="E286" s="319">
        <v>20</v>
      </c>
      <c r="F286" s="183">
        <v>20</v>
      </c>
      <c r="G286" s="183">
        <v>20</v>
      </c>
      <c r="H286" s="210">
        <v>20</v>
      </c>
    </row>
    <row r="287" spans="1:8" s="106" customFormat="1" ht="22.5" x14ac:dyDescent="0.2">
      <c r="A287" s="199"/>
      <c r="B287" s="555"/>
      <c r="C287" s="294" t="s">
        <v>517</v>
      </c>
      <c r="D287" s="186">
        <v>20</v>
      </c>
      <c r="E287" s="319">
        <v>20</v>
      </c>
      <c r="F287" s="183">
        <v>20</v>
      </c>
      <c r="G287" s="183">
        <v>20</v>
      </c>
      <c r="H287" s="210">
        <v>20</v>
      </c>
    </row>
    <row r="288" spans="1:8" s="106" customFormat="1" ht="22.5" x14ac:dyDescent="0.2">
      <c r="A288" s="199"/>
      <c r="B288" s="555"/>
      <c r="C288" s="294" t="s">
        <v>518</v>
      </c>
      <c r="D288" s="186">
        <v>20</v>
      </c>
      <c r="E288" s="319">
        <v>20</v>
      </c>
      <c r="F288" s="183">
        <v>20</v>
      </c>
      <c r="G288" s="183">
        <v>20</v>
      </c>
      <c r="H288" s="210">
        <v>20</v>
      </c>
    </row>
    <row r="289" spans="1:8" s="106" customFormat="1" ht="22.5" x14ac:dyDescent="0.2">
      <c r="A289" s="199"/>
      <c r="B289" s="555"/>
      <c r="C289" s="294" t="s">
        <v>382</v>
      </c>
      <c r="D289" s="186">
        <v>2570</v>
      </c>
      <c r="E289" s="319">
        <v>2000</v>
      </c>
      <c r="F289" s="183">
        <v>2000</v>
      </c>
      <c r="G289" s="183">
        <v>2000</v>
      </c>
      <c r="H289" s="210">
        <v>2000</v>
      </c>
    </row>
    <row r="290" spans="1:8" s="106" customFormat="1" ht="12.75" x14ac:dyDescent="0.2">
      <c r="A290" s="199"/>
      <c r="B290" s="555"/>
      <c r="C290" s="294" t="s">
        <v>520</v>
      </c>
      <c r="D290" s="186">
        <v>550</v>
      </c>
      <c r="E290" s="319">
        <v>550</v>
      </c>
      <c r="F290" s="183">
        <v>550</v>
      </c>
      <c r="G290" s="183">
        <v>550</v>
      </c>
      <c r="H290" s="210">
        <v>550</v>
      </c>
    </row>
    <row r="291" spans="1:8" s="106" customFormat="1" ht="12.75" x14ac:dyDescent="0.2">
      <c r="A291" s="199"/>
      <c r="B291" s="555"/>
      <c r="C291" s="294" t="s">
        <v>583</v>
      </c>
      <c r="D291" s="186"/>
      <c r="E291" s="319">
        <v>200</v>
      </c>
      <c r="F291" s="183">
        <v>200</v>
      </c>
      <c r="G291" s="183">
        <v>200</v>
      </c>
      <c r="H291" s="210">
        <v>200</v>
      </c>
    </row>
    <row r="292" spans="1:8" s="106" customFormat="1" ht="22.5" x14ac:dyDescent="0.2">
      <c r="A292" s="199"/>
      <c r="B292" s="555"/>
      <c r="C292" s="294" t="s">
        <v>590</v>
      </c>
      <c r="D292" s="186"/>
      <c r="E292" s="319">
        <v>100</v>
      </c>
      <c r="F292" s="183">
        <v>100</v>
      </c>
      <c r="G292" s="183">
        <v>100</v>
      </c>
      <c r="H292" s="210">
        <v>100</v>
      </c>
    </row>
    <row r="293" spans="1:8" s="106" customFormat="1" ht="22.5" x14ac:dyDescent="0.2">
      <c r="A293" s="199"/>
      <c r="B293" s="555"/>
      <c r="C293" s="294" t="s">
        <v>519</v>
      </c>
      <c r="D293" s="186"/>
      <c r="E293" s="319">
        <v>400</v>
      </c>
      <c r="F293" s="183">
        <v>400</v>
      </c>
      <c r="G293" s="183">
        <v>400</v>
      </c>
      <c r="H293" s="210">
        <v>400</v>
      </c>
    </row>
    <row r="294" spans="1:8" s="106" customFormat="1" ht="12.75" x14ac:dyDescent="0.2">
      <c r="A294" s="199"/>
      <c r="B294" s="555"/>
      <c r="C294" s="187" t="s">
        <v>244</v>
      </c>
      <c r="D294" s="186">
        <v>80</v>
      </c>
      <c r="E294" s="319"/>
      <c r="F294" s="183"/>
      <c r="G294" s="183"/>
      <c r="H294" s="210"/>
    </row>
    <row r="295" spans="1:8" s="106" customFormat="1" ht="12.75" x14ac:dyDescent="0.2">
      <c r="A295" s="199"/>
      <c r="B295" s="537" t="s">
        <v>31</v>
      </c>
      <c r="C295" s="184" t="s">
        <v>230</v>
      </c>
      <c r="D295" s="185">
        <v>16700</v>
      </c>
      <c r="E295" s="185">
        <v>16905</v>
      </c>
      <c r="F295" s="185">
        <v>17255</v>
      </c>
      <c r="G295" s="185">
        <v>17605</v>
      </c>
      <c r="H295" s="209">
        <v>17905</v>
      </c>
    </row>
    <row r="296" spans="1:8" s="106" customFormat="1" ht="12.75" x14ac:dyDescent="0.2">
      <c r="A296" s="199"/>
      <c r="B296" s="555"/>
      <c r="C296" s="178" t="s">
        <v>313</v>
      </c>
      <c r="D296" s="186">
        <v>4100</v>
      </c>
      <c r="E296" s="319">
        <v>4400</v>
      </c>
      <c r="F296" s="183">
        <v>4700</v>
      </c>
      <c r="G296" s="183">
        <v>5000</v>
      </c>
      <c r="H296" s="210">
        <v>5300</v>
      </c>
    </row>
    <row r="297" spans="1:8" s="106" customFormat="1" ht="12.75" x14ac:dyDescent="0.2">
      <c r="A297" s="199"/>
      <c r="B297" s="555"/>
      <c r="C297" s="178" t="s">
        <v>314</v>
      </c>
      <c r="D297" s="186">
        <v>1050</v>
      </c>
      <c r="E297" s="319">
        <v>455</v>
      </c>
      <c r="F297" s="183">
        <v>455</v>
      </c>
      <c r="G297" s="183">
        <v>455</v>
      </c>
      <c r="H297" s="210">
        <v>455</v>
      </c>
    </row>
    <row r="298" spans="1:8" s="106" customFormat="1" ht="12.75" x14ac:dyDescent="0.2">
      <c r="A298" s="199"/>
      <c r="B298" s="555"/>
      <c r="C298" s="178" t="s">
        <v>523</v>
      </c>
      <c r="D298" s="186"/>
      <c r="E298" s="319">
        <v>500</v>
      </c>
      <c r="F298" s="183">
        <v>500</v>
      </c>
      <c r="G298" s="183">
        <v>500</v>
      </c>
      <c r="H298" s="210">
        <v>500</v>
      </c>
    </row>
    <row r="299" spans="1:8" s="106" customFormat="1" ht="12.75" x14ac:dyDescent="0.2">
      <c r="A299" s="199"/>
      <c r="B299" s="555"/>
      <c r="C299" s="178" t="s">
        <v>198</v>
      </c>
      <c r="D299" s="186">
        <v>80</v>
      </c>
      <c r="E299" s="319">
        <v>80</v>
      </c>
      <c r="F299" s="183">
        <v>80</v>
      </c>
      <c r="G299" s="183">
        <v>80</v>
      </c>
      <c r="H299" s="210">
        <v>80</v>
      </c>
    </row>
    <row r="300" spans="1:8" s="106" customFormat="1" ht="12.75" x14ac:dyDescent="0.2">
      <c r="A300" s="199"/>
      <c r="B300" s="555"/>
      <c r="C300" s="178" t="s">
        <v>524</v>
      </c>
      <c r="D300" s="186">
        <v>150</v>
      </c>
      <c r="E300" s="319">
        <v>150</v>
      </c>
      <c r="F300" s="183">
        <v>200</v>
      </c>
      <c r="G300" s="183">
        <v>250</v>
      </c>
      <c r="H300" s="210">
        <v>250</v>
      </c>
    </row>
    <row r="301" spans="1:8" s="106" customFormat="1" ht="12.75" x14ac:dyDescent="0.2">
      <c r="A301" s="199"/>
      <c r="B301" s="555"/>
      <c r="C301" s="178" t="s">
        <v>315</v>
      </c>
      <c r="D301" s="186">
        <v>70</v>
      </c>
      <c r="E301" s="319">
        <v>70</v>
      </c>
      <c r="F301" s="183">
        <v>70</v>
      </c>
      <c r="G301" s="183">
        <v>70</v>
      </c>
      <c r="H301" s="210">
        <v>70</v>
      </c>
    </row>
    <row r="302" spans="1:8" s="106" customFormat="1" ht="22.5" x14ac:dyDescent="0.2">
      <c r="A302" s="199"/>
      <c r="B302" s="555"/>
      <c r="C302" s="178" t="s">
        <v>613</v>
      </c>
      <c r="D302" s="186">
        <v>10000</v>
      </c>
      <c r="E302" s="319">
        <v>10000</v>
      </c>
      <c r="F302" s="183">
        <v>10000</v>
      </c>
      <c r="G302" s="183">
        <v>10000</v>
      </c>
      <c r="H302" s="210">
        <v>10000</v>
      </c>
    </row>
    <row r="303" spans="1:8" s="106" customFormat="1" ht="22.5" x14ac:dyDescent="0.2">
      <c r="A303" s="199"/>
      <c r="B303" s="555"/>
      <c r="C303" s="178" t="s">
        <v>612</v>
      </c>
      <c r="D303" s="186">
        <v>1000</v>
      </c>
      <c r="E303" s="319">
        <v>1000</v>
      </c>
      <c r="F303" s="183">
        <v>1000</v>
      </c>
      <c r="G303" s="183">
        <v>1000</v>
      </c>
      <c r="H303" s="210">
        <v>1000</v>
      </c>
    </row>
    <row r="304" spans="1:8" s="106" customFormat="1" ht="22.5" x14ac:dyDescent="0.2">
      <c r="A304" s="199"/>
      <c r="B304" s="555"/>
      <c r="C304" s="178" t="s">
        <v>385</v>
      </c>
      <c r="D304" s="186">
        <v>250</v>
      </c>
      <c r="E304" s="319">
        <v>250</v>
      </c>
      <c r="F304" s="183">
        <v>250</v>
      </c>
      <c r="G304" s="183">
        <v>250</v>
      </c>
      <c r="H304" s="210">
        <v>250</v>
      </c>
    </row>
    <row r="305" spans="1:8" s="106" customFormat="1" ht="12.75" x14ac:dyDescent="0.2">
      <c r="A305" s="199"/>
      <c r="B305" s="555"/>
      <c r="C305" s="187" t="s">
        <v>244</v>
      </c>
      <c r="D305" s="186"/>
      <c r="E305" s="319"/>
      <c r="F305" s="183"/>
      <c r="G305" s="183"/>
      <c r="H305" s="210"/>
    </row>
    <row r="306" spans="1:8" s="106" customFormat="1" ht="12.75" x14ac:dyDescent="0.2">
      <c r="A306" s="199"/>
      <c r="B306" s="537" t="s">
        <v>34</v>
      </c>
      <c r="C306" s="184" t="s">
        <v>245</v>
      </c>
      <c r="D306" s="185">
        <v>24860</v>
      </c>
      <c r="E306" s="185">
        <v>18200</v>
      </c>
      <c r="F306" s="185">
        <v>16700</v>
      </c>
      <c r="G306" s="185">
        <v>16700</v>
      </c>
      <c r="H306" s="209">
        <v>16700</v>
      </c>
    </row>
    <row r="307" spans="1:8" s="106" customFormat="1" ht="12.75" x14ac:dyDescent="0.2">
      <c r="A307" s="199"/>
      <c r="B307" s="555"/>
      <c r="C307" s="178" t="s">
        <v>316</v>
      </c>
      <c r="D307" s="186">
        <v>80</v>
      </c>
      <c r="E307" s="319">
        <v>80</v>
      </c>
      <c r="F307" s="183">
        <v>80</v>
      </c>
      <c r="G307" s="183">
        <v>80</v>
      </c>
      <c r="H307" s="210">
        <v>80</v>
      </c>
    </row>
    <row r="308" spans="1:8" s="106" customFormat="1" ht="12.75" x14ac:dyDescent="0.2">
      <c r="A308" s="199"/>
      <c r="B308" s="555"/>
      <c r="C308" s="178" t="s">
        <v>199</v>
      </c>
      <c r="D308" s="186">
        <v>14960</v>
      </c>
      <c r="E308" s="319">
        <v>15000</v>
      </c>
      <c r="F308" s="183">
        <v>15000</v>
      </c>
      <c r="G308" s="183">
        <v>15000</v>
      </c>
      <c r="H308" s="210">
        <v>15000</v>
      </c>
    </row>
    <row r="309" spans="1:8" s="106" customFormat="1" ht="12.75" x14ac:dyDescent="0.2">
      <c r="A309" s="199"/>
      <c r="B309" s="555"/>
      <c r="C309" s="178" t="s">
        <v>399</v>
      </c>
      <c r="D309" s="186"/>
      <c r="E309" s="319">
        <v>800</v>
      </c>
      <c r="F309" s="183">
        <v>800</v>
      </c>
      <c r="G309" s="183">
        <v>800</v>
      </c>
      <c r="H309" s="210">
        <v>800</v>
      </c>
    </row>
    <row r="310" spans="1:8" s="106" customFormat="1" ht="12.75" x14ac:dyDescent="0.2">
      <c r="A310" s="199"/>
      <c r="B310" s="555"/>
      <c r="C310" s="178" t="s">
        <v>532</v>
      </c>
      <c r="D310" s="186"/>
      <c r="E310" s="319">
        <v>1500</v>
      </c>
      <c r="F310" s="183"/>
      <c r="G310" s="183"/>
      <c r="H310" s="210"/>
    </row>
    <row r="311" spans="1:8" s="106" customFormat="1" ht="12.75" x14ac:dyDescent="0.2">
      <c r="A311" s="199"/>
      <c r="B311" s="555"/>
      <c r="C311" s="178" t="s">
        <v>200</v>
      </c>
      <c r="D311" s="186">
        <v>420</v>
      </c>
      <c r="E311" s="319">
        <v>420</v>
      </c>
      <c r="F311" s="183">
        <v>420</v>
      </c>
      <c r="G311" s="183">
        <v>420</v>
      </c>
      <c r="H311" s="210">
        <v>420</v>
      </c>
    </row>
    <row r="312" spans="1:8" s="106" customFormat="1" ht="22.5" x14ac:dyDescent="0.2">
      <c r="A312" s="199"/>
      <c r="B312" s="555"/>
      <c r="C312" s="589" t="s">
        <v>445</v>
      </c>
      <c r="D312" s="809">
        <v>400</v>
      </c>
      <c r="E312" s="810">
        <v>400</v>
      </c>
      <c r="F312" s="811">
        <v>400</v>
      </c>
      <c r="G312" s="811">
        <v>400</v>
      </c>
      <c r="H312" s="812">
        <v>400</v>
      </c>
    </row>
    <row r="313" spans="1:8" s="106" customFormat="1" ht="22.5" x14ac:dyDescent="0.2">
      <c r="A313" s="199"/>
      <c r="B313" s="555"/>
      <c r="C313" s="178" t="s">
        <v>456</v>
      </c>
      <c r="D313" s="186">
        <v>5000</v>
      </c>
      <c r="E313" s="319"/>
      <c r="F313" s="183"/>
      <c r="G313" s="183"/>
      <c r="H313" s="210"/>
    </row>
    <row r="314" spans="1:8" s="106" customFormat="1" ht="12.75" x14ac:dyDescent="0.2">
      <c r="A314" s="199"/>
      <c r="B314" s="555"/>
      <c r="C314" s="178" t="s">
        <v>581</v>
      </c>
      <c r="D314" s="186">
        <v>2000</v>
      </c>
      <c r="E314" s="319"/>
      <c r="F314" s="183"/>
      <c r="G314" s="183"/>
      <c r="H314" s="210"/>
    </row>
    <row r="315" spans="1:8" s="106" customFormat="1" ht="12.75" x14ac:dyDescent="0.2">
      <c r="A315" s="802"/>
      <c r="B315" s="555"/>
      <c r="C315" s="178" t="s">
        <v>398</v>
      </c>
      <c r="D315" s="186">
        <v>2000</v>
      </c>
      <c r="E315" s="319"/>
      <c r="F315" s="183"/>
      <c r="G315" s="183"/>
      <c r="H315" s="210"/>
    </row>
    <row r="316" spans="1:8" s="106" customFormat="1" ht="12.75" x14ac:dyDescent="0.2">
      <c r="A316" s="802"/>
      <c r="B316" s="556"/>
      <c r="C316" s="178" t="s">
        <v>244</v>
      </c>
      <c r="D316" s="186"/>
      <c r="E316" s="319"/>
      <c r="F316" s="183"/>
      <c r="G316" s="183"/>
      <c r="H316" s="210"/>
    </row>
    <row r="317" spans="1:8" s="106" customFormat="1" ht="12.75" x14ac:dyDescent="0.2">
      <c r="A317" s="199"/>
      <c r="B317" s="543" t="s">
        <v>37</v>
      </c>
      <c r="C317" s="180" t="s">
        <v>231</v>
      </c>
      <c r="D317" s="181">
        <v>13200</v>
      </c>
      <c r="E317" s="181">
        <v>18379.5</v>
      </c>
      <c r="F317" s="181">
        <v>16510.065000000002</v>
      </c>
      <c r="G317" s="181">
        <v>16737.016950000001</v>
      </c>
      <c r="H317" s="813">
        <v>16834.877458499999</v>
      </c>
    </row>
    <row r="318" spans="1:8" s="106" customFormat="1" ht="22.5" x14ac:dyDescent="0.2">
      <c r="A318" s="199"/>
      <c r="B318" s="555"/>
      <c r="C318" s="178" t="s">
        <v>318</v>
      </c>
      <c r="D318" s="186">
        <v>100</v>
      </c>
      <c r="E318" s="319">
        <v>100</v>
      </c>
      <c r="F318" s="183">
        <v>100</v>
      </c>
      <c r="G318" s="183">
        <v>100</v>
      </c>
      <c r="H318" s="210">
        <v>100</v>
      </c>
    </row>
    <row r="319" spans="1:8" s="106" customFormat="1" ht="12.75" x14ac:dyDescent="0.2">
      <c r="A319" s="199"/>
      <c r="B319" s="555"/>
      <c r="C319" s="178" t="s">
        <v>319</v>
      </c>
      <c r="D319" s="186">
        <v>100</v>
      </c>
      <c r="E319" s="319">
        <v>100</v>
      </c>
      <c r="F319" s="183">
        <v>100</v>
      </c>
      <c r="G319" s="183">
        <v>100</v>
      </c>
      <c r="H319" s="210">
        <v>100</v>
      </c>
    </row>
    <row r="320" spans="1:8" s="106" customFormat="1" ht="12.75" x14ac:dyDescent="0.2">
      <c r="A320" s="199"/>
      <c r="B320" s="555"/>
      <c r="C320" s="293" t="s">
        <v>400</v>
      </c>
      <c r="D320" s="186">
        <v>600</v>
      </c>
      <c r="E320" s="319">
        <v>700</v>
      </c>
      <c r="F320" s="183">
        <v>700</v>
      </c>
      <c r="G320" s="183">
        <v>700</v>
      </c>
      <c r="H320" s="210">
        <v>700</v>
      </c>
    </row>
    <row r="321" spans="1:8" s="106" customFormat="1" ht="12.75" x14ac:dyDescent="0.2">
      <c r="A321" s="199"/>
      <c r="B321" s="555"/>
      <c r="C321" s="295" t="s">
        <v>401</v>
      </c>
      <c r="D321" s="186">
        <v>200</v>
      </c>
      <c r="E321" s="319">
        <v>200</v>
      </c>
      <c r="F321" s="183">
        <v>200</v>
      </c>
      <c r="G321" s="183">
        <v>200</v>
      </c>
      <c r="H321" s="210">
        <v>200</v>
      </c>
    </row>
    <row r="322" spans="1:8" s="106" customFormat="1" ht="12.75" x14ac:dyDescent="0.2">
      <c r="A322" s="199"/>
      <c r="B322" s="555"/>
      <c r="C322" s="295" t="s">
        <v>320</v>
      </c>
      <c r="D322" s="186">
        <v>100</v>
      </c>
      <c r="E322" s="319">
        <v>100</v>
      </c>
      <c r="F322" s="183">
        <v>100</v>
      </c>
      <c r="G322" s="183">
        <v>100</v>
      </c>
      <c r="H322" s="210">
        <v>100</v>
      </c>
    </row>
    <row r="323" spans="1:8" s="106" customFormat="1" ht="12.75" x14ac:dyDescent="0.2">
      <c r="A323" s="199"/>
      <c r="B323" s="555"/>
      <c r="C323" s="295" t="s">
        <v>402</v>
      </c>
      <c r="D323" s="186">
        <v>60</v>
      </c>
      <c r="E323" s="319">
        <v>60</v>
      </c>
      <c r="F323" s="183">
        <v>60</v>
      </c>
      <c r="G323" s="183">
        <v>60</v>
      </c>
      <c r="H323" s="210">
        <v>60</v>
      </c>
    </row>
    <row r="324" spans="1:8" s="106" customFormat="1" ht="12.75" x14ac:dyDescent="0.2">
      <c r="A324" s="199"/>
      <c r="B324" s="555"/>
      <c r="C324" s="295" t="s">
        <v>540</v>
      </c>
      <c r="D324" s="186">
        <v>4200</v>
      </c>
      <c r="E324" s="319">
        <v>4389</v>
      </c>
      <c r="F324" s="183">
        <v>4520</v>
      </c>
      <c r="G324" s="183">
        <v>4655.6000000000004</v>
      </c>
      <c r="H324" s="210">
        <v>4795.2680000000009</v>
      </c>
    </row>
    <row r="325" spans="1:8" s="106" customFormat="1" ht="12.75" x14ac:dyDescent="0.2">
      <c r="A325" s="199"/>
      <c r="B325" s="555"/>
      <c r="C325" s="295" t="s">
        <v>403</v>
      </c>
      <c r="D325" s="186">
        <v>1900</v>
      </c>
      <c r="E325" s="319">
        <v>1985.5</v>
      </c>
      <c r="F325" s="183">
        <v>2045.0650000000001</v>
      </c>
      <c r="G325" s="183">
        <v>2106.4169500000003</v>
      </c>
      <c r="H325" s="210">
        <v>2169.6094585000005</v>
      </c>
    </row>
    <row r="326" spans="1:8" s="106" customFormat="1" ht="12.75" x14ac:dyDescent="0.2">
      <c r="A326" s="199"/>
      <c r="B326" s="555"/>
      <c r="C326" s="178" t="s">
        <v>537</v>
      </c>
      <c r="D326" s="186"/>
      <c r="E326" s="319">
        <v>50</v>
      </c>
      <c r="F326" s="183">
        <v>50</v>
      </c>
      <c r="G326" s="183">
        <v>50</v>
      </c>
      <c r="H326" s="210">
        <v>50</v>
      </c>
    </row>
    <row r="327" spans="1:8" x14ac:dyDescent="0.2">
      <c r="A327" s="199"/>
      <c r="B327" s="555"/>
      <c r="C327" s="295" t="s">
        <v>404</v>
      </c>
      <c r="D327" s="186">
        <v>400</v>
      </c>
      <c r="E327" s="319">
        <v>1000</v>
      </c>
      <c r="F327" s="183">
        <v>1000</v>
      </c>
      <c r="G327" s="183">
        <v>1000</v>
      </c>
      <c r="H327" s="210">
        <v>1000</v>
      </c>
    </row>
    <row r="328" spans="1:8" s="96" customFormat="1" ht="12.75" x14ac:dyDescent="0.2">
      <c r="A328" s="199"/>
      <c r="B328" s="555"/>
      <c r="C328" s="295" t="s">
        <v>405</v>
      </c>
      <c r="D328" s="186">
        <v>400</v>
      </c>
      <c r="E328" s="319">
        <v>1000</v>
      </c>
      <c r="F328" s="183">
        <v>1000</v>
      </c>
      <c r="G328" s="183">
        <v>1000</v>
      </c>
      <c r="H328" s="210">
        <v>1000</v>
      </c>
    </row>
    <row r="329" spans="1:8" s="96" customFormat="1" ht="12.75" x14ac:dyDescent="0.2">
      <c r="A329" s="199"/>
      <c r="B329" s="555"/>
      <c r="C329" s="295" t="s">
        <v>541</v>
      </c>
      <c r="D329" s="186">
        <v>400</v>
      </c>
      <c r="E329" s="319">
        <v>1000</v>
      </c>
      <c r="F329" s="183">
        <v>1000</v>
      </c>
      <c r="G329" s="183">
        <v>1000</v>
      </c>
      <c r="H329" s="210">
        <v>1000</v>
      </c>
    </row>
    <row r="330" spans="1:8" s="96" customFormat="1" ht="12.75" x14ac:dyDescent="0.2">
      <c r="A330" s="199"/>
      <c r="B330" s="555"/>
      <c r="C330" s="295" t="s">
        <v>406</v>
      </c>
      <c r="D330" s="186">
        <v>400</v>
      </c>
      <c r="E330" s="319">
        <v>1000</v>
      </c>
      <c r="F330" s="183">
        <v>1000</v>
      </c>
      <c r="G330" s="183">
        <v>1000</v>
      </c>
      <c r="H330" s="210">
        <v>1000</v>
      </c>
    </row>
    <row r="331" spans="1:8" s="96" customFormat="1" ht="12.75" x14ac:dyDescent="0.2">
      <c r="A331" s="199"/>
      <c r="B331" s="555"/>
      <c r="C331" s="295" t="s">
        <v>542</v>
      </c>
      <c r="D331" s="186">
        <v>400</v>
      </c>
      <c r="E331" s="319">
        <v>1000</v>
      </c>
      <c r="F331" s="183">
        <v>1000</v>
      </c>
      <c r="G331" s="183">
        <v>1000</v>
      </c>
      <c r="H331" s="210">
        <v>1000</v>
      </c>
    </row>
    <row r="332" spans="1:8" s="96" customFormat="1" ht="12.75" x14ac:dyDescent="0.2">
      <c r="A332" s="199"/>
      <c r="B332" s="555"/>
      <c r="C332" s="295" t="s">
        <v>588</v>
      </c>
      <c r="D332" s="186"/>
      <c r="E332" s="319">
        <v>2000</v>
      </c>
      <c r="F332" s="183"/>
      <c r="G332" s="183"/>
      <c r="H332" s="210"/>
    </row>
    <row r="333" spans="1:8" x14ac:dyDescent="0.2">
      <c r="A333" s="199"/>
      <c r="B333" s="555"/>
      <c r="C333" s="178" t="s">
        <v>589</v>
      </c>
      <c r="D333" s="186"/>
      <c r="E333" s="319">
        <v>100</v>
      </c>
      <c r="F333" s="183"/>
      <c r="G333" s="183"/>
      <c r="H333" s="210"/>
    </row>
    <row r="334" spans="1:8" x14ac:dyDescent="0.2">
      <c r="A334" s="199"/>
      <c r="B334" s="555"/>
      <c r="C334" s="178" t="s">
        <v>543</v>
      </c>
      <c r="D334" s="186">
        <v>91</v>
      </c>
      <c r="E334" s="319">
        <v>75</v>
      </c>
      <c r="F334" s="183">
        <v>75</v>
      </c>
      <c r="G334" s="183">
        <v>75</v>
      </c>
      <c r="H334" s="210"/>
    </row>
    <row r="335" spans="1:8" x14ac:dyDescent="0.2">
      <c r="A335" s="199"/>
      <c r="B335" s="555"/>
      <c r="C335" s="295" t="s">
        <v>407</v>
      </c>
      <c r="D335" s="186">
        <v>50</v>
      </c>
      <c r="E335" s="319">
        <v>50</v>
      </c>
      <c r="F335" s="183">
        <v>50</v>
      </c>
      <c r="G335" s="183">
        <v>50</v>
      </c>
      <c r="H335" s="210">
        <v>50</v>
      </c>
    </row>
    <row r="336" spans="1:8" s="117" customFormat="1" ht="12.75" x14ac:dyDescent="0.2">
      <c r="A336" s="199"/>
      <c r="B336" s="555"/>
      <c r="C336" s="295" t="s">
        <v>408</v>
      </c>
      <c r="D336" s="186">
        <v>400</v>
      </c>
      <c r="E336" s="319">
        <v>350</v>
      </c>
      <c r="F336" s="183">
        <v>350</v>
      </c>
      <c r="G336" s="183">
        <v>350</v>
      </c>
      <c r="H336" s="210">
        <v>350</v>
      </c>
    </row>
    <row r="337" spans="1:8" x14ac:dyDescent="0.2">
      <c r="A337" s="199"/>
      <c r="B337" s="555"/>
      <c r="C337" s="295" t="s">
        <v>409</v>
      </c>
      <c r="D337" s="186">
        <v>100</v>
      </c>
      <c r="E337" s="319">
        <v>100</v>
      </c>
      <c r="F337" s="183">
        <v>100</v>
      </c>
      <c r="G337" s="183">
        <v>100</v>
      </c>
      <c r="H337" s="210">
        <v>100</v>
      </c>
    </row>
    <row r="338" spans="1:8" s="96" customFormat="1" ht="12.75" x14ac:dyDescent="0.2">
      <c r="A338" s="199"/>
      <c r="B338" s="555"/>
      <c r="C338" s="295" t="s">
        <v>544</v>
      </c>
      <c r="D338" s="186"/>
      <c r="E338" s="319">
        <v>400</v>
      </c>
      <c r="F338" s="183">
        <v>400</v>
      </c>
      <c r="G338" s="183">
        <v>400</v>
      </c>
      <c r="H338" s="210">
        <v>400</v>
      </c>
    </row>
    <row r="339" spans="1:8" x14ac:dyDescent="0.2">
      <c r="A339" s="199"/>
      <c r="B339" s="555"/>
      <c r="C339" s="295" t="s">
        <v>410</v>
      </c>
      <c r="D339" s="186">
        <v>500</v>
      </c>
      <c r="E339" s="319">
        <v>500</v>
      </c>
      <c r="F339" s="183">
        <v>600</v>
      </c>
      <c r="G339" s="183">
        <v>600</v>
      </c>
      <c r="H339" s="210">
        <v>600</v>
      </c>
    </row>
    <row r="340" spans="1:8" s="122" customFormat="1" ht="12.75" x14ac:dyDescent="0.2">
      <c r="A340" s="199"/>
      <c r="B340" s="555"/>
      <c r="C340" s="295" t="s">
        <v>411</v>
      </c>
      <c r="D340" s="186">
        <v>100</v>
      </c>
      <c r="E340" s="319">
        <v>100</v>
      </c>
      <c r="F340" s="183">
        <v>100</v>
      </c>
      <c r="G340" s="183">
        <v>100</v>
      </c>
      <c r="H340" s="210">
        <v>100</v>
      </c>
    </row>
    <row r="341" spans="1:8" s="122" customFormat="1" ht="12.75" x14ac:dyDescent="0.2">
      <c r="A341" s="199"/>
      <c r="B341" s="555"/>
      <c r="C341" s="178" t="s">
        <v>412</v>
      </c>
      <c r="D341" s="186">
        <v>50</v>
      </c>
      <c r="E341" s="319">
        <v>50</v>
      </c>
      <c r="F341" s="183">
        <v>50</v>
      </c>
      <c r="G341" s="183">
        <v>50</v>
      </c>
      <c r="H341" s="210">
        <v>50</v>
      </c>
    </row>
    <row r="342" spans="1:8" s="122" customFormat="1" ht="12.75" x14ac:dyDescent="0.2">
      <c r="A342" s="199"/>
      <c r="B342" s="555"/>
      <c r="C342" s="295" t="s">
        <v>413</v>
      </c>
      <c r="D342" s="186">
        <v>100</v>
      </c>
      <c r="E342" s="319">
        <v>100</v>
      </c>
      <c r="F342" s="183">
        <v>100</v>
      </c>
      <c r="G342" s="183">
        <v>100</v>
      </c>
      <c r="H342" s="210">
        <v>100</v>
      </c>
    </row>
    <row r="343" spans="1:8" s="122" customFormat="1" ht="12.75" x14ac:dyDescent="0.2">
      <c r="A343" s="199"/>
      <c r="B343" s="555"/>
      <c r="C343" s="295" t="s">
        <v>414</v>
      </c>
      <c r="D343" s="186"/>
      <c r="E343" s="319">
        <v>50</v>
      </c>
      <c r="F343" s="183"/>
      <c r="G343" s="183">
        <v>50</v>
      </c>
      <c r="H343" s="210"/>
    </row>
    <row r="344" spans="1:8" s="122" customFormat="1" ht="12.75" x14ac:dyDescent="0.2">
      <c r="A344" s="199"/>
      <c r="B344" s="555"/>
      <c r="C344" s="295" t="s">
        <v>415</v>
      </c>
      <c r="D344" s="186">
        <v>20</v>
      </c>
      <c r="E344" s="319"/>
      <c r="F344" s="183">
        <v>20</v>
      </c>
      <c r="G344" s="183"/>
      <c r="H344" s="210">
        <v>20</v>
      </c>
    </row>
    <row r="345" spans="1:8" s="104" customFormat="1" ht="12.75" x14ac:dyDescent="0.2">
      <c r="A345" s="199"/>
      <c r="B345" s="555"/>
      <c r="C345" s="295" t="s">
        <v>416</v>
      </c>
      <c r="D345" s="186">
        <v>50</v>
      </c>
      <c r="E345" s="319">
        <v>50</v>
      </c>
      <c r="F345" s="183">
        <v>50</v>
      </c>
      <c r="G345" s="183">
        <v>50</v>
      </c>
      <c r="H345" s="210">
        <v>50</v>
      </c>
    </row>
    <row r="346" spans="1:8" x14ac:dyDescent="0.2">
      <c r="A346" s="199"/>
      <c r="B346" s="555"/>
      <c r="C346" s="295" t="s">
        <v>417</v>
      </c>
      <c r="D346" s="186">
        <v>130</v>
      </c>
      <c r="E346" s="319">
        <v>130</v>
      </c>
      <c r="F346" s="183">
        <v>150</v>
      </c>
      <c r="G346" s="183">
        <v>150</v>
      </c>
      <c r="H346" s="210">
        <v>150</v>
      </c>
    </row>
    <row r="347" spans="1:8" s="122" customFormat="1" ht="12.75" x14ac:dyDescent="0.2">
      <c r="A347" s="199"/>
      <c r="B347" s="555"/>
      <c r="C347" s="295" t="s">
        <v>418</v>
      </c>
      <c r="D347" s="186">
        <v>100</v>
      </c>
      <c r="E347" s="319">
        <v>100</v>
      </c>
      <c r="F347" s="183">
        <v>100</v>
      </c>
      <c r="G347" s="183">
        <v>100</v>
      </c>
      <c r="H347" s="210">
        <v>100</v>
      </c>
    </row>
    <row r="348" spans="1:8" s="122" customFormat="1" ht="12.75" x14ac:dyDescent="0.2">
      <c r="A348" s="199"/>
      <c r="B348" s="555"/>
      <c r="C348" s="178" t="s">
        <v>419</v>
      </c>
      <c r="D348" s="186">
        <v>400</v>
      </c>
      <c r="E348" s="319">
        <v>400</v>
      </c>
      <c r="F348" s="183">
        <v>400</v>
      </c>
      <c r="G348" s="183">
        <v>400</v>
      </c>
      <c r="H348" s="210">
        <v>400</v>
      </c>
    </row>
    <row r="349" spans="1:8" s="122" customFormat="1" ht="12.75" x14ac:dyDescent="0.2">
      <c r="A349" s="199"/>
      <c r="B349" s="555"/>
      <c r="C349" s="178" t="s">
        <v>420</v>
      </c>
      <c r="D349" s="186">
        <v>200</v>
      </c>
      <c r="E349" s="319">
        <v>200</v>
      </c>
      <c r="F349" s="183">
        <v>200</v>
      </c>
      <c r="G349" s="183">
        <v>200</v>
      </c>
      <c r="H349" s="210">
        <v>200</v>
      </c>
    </row>
    <row r="350" spans="1:8" s="122" customFormat="1" ht="12.75" x14ac:dyDescent="0.2">
      <c r="A350" s="199"/>
      <c r="B350" s="555"/>
      <c r="C350" s="295" t="s">
        <v>321</v>
      </c>
      <c r="D350" s="186">
        <v>70</v>
      </c>
      <c r="E350" s="319">
        <v>70</v>
      </c>
      <c r="F350" s="183">
        <v>70</v>
      </c>
      <c r="G350" s="183">
        <v>70</v>
      </c>
      <c r="H350" s="210">
        <v>70</v>
      </c>
    </row>
    <row r="351" spans="1:8" s="122" customFormat="1" ht="12.75" x14ac:dyDescent="0.2">
      <c r="A351" s="199"/>
      <c r="B351" s="555"/>
      <c r="C351" s="178" t="s">
        <v>545</v>
      </c>
      <c r="D351" s="186">
        <v>170</v>
      </c>
      <c r="E351" s="319">
        <v>170</v>
      </c>
      <c r="F351" s="183">
        <v>170</v>
      </c>
      <c r="G351" s="183">
        <v>170</v>
      </c>
      <c r="H351" s="210">
        <v>170</v>
      </c>
    </row>
    <row r="352" spans="1:8" s="122" customFormat="1" ht="12.75" x14ac:dyDescent="0.2">
      <c r="A352" s="199"/>
      <c r="B352" s="555"/>
      <c r="C352" s="295" t="s">
        <v>546</v>
      </c>
      <c r="D352" s="186"/>
      <c r="E352" s="319">
        <v>100</v>
      </c>
      <c r="F352" s="183">
        <v>100</v>
      </c>
      <c r="G352" s="183">
        <v>100</v>
      </c>
      <c r="H352" s="210">
        <v>100</v>
      </c>
    </row>
    <row r="353" spans="1:8" s="122" customFormat="1" ht="12.75" x14ac:dyDescent="0.2">
      <c r="A353" s="199"/>
      <c r="B353" s="555"/>
      <c r="C353" s="295" t="s">
        <v>547</v>
      </c>
      <c r="D353" s="186"/>
      <c r="E353" s="319">
        <v>50</v>
      </c>
      <c r="F353" s="183"/>
      <c r="G353" s="183"/>
      <c r="H353" s="210"/>
    </row>
    <row r="354" spans="1:8" s="122" customFormat="1" ht="22.5" x14ac:dyDescent="0.2">
      <c r="A354" s="199"/>
      <c r="B354" s="555"/>
      <c r="C354" s="295" t="s">
        <v>548</v>
      </c>
      <c r="D354" s="186">
        <v>100</v>
      </c>
      <c r="E354" s="319">
        <v>100</v>
      </c>
      <c r="F354" s="183">
        <v>100</v>
      </c>
      <c r="G354" s="183">
        <v>100</v>
      </c>
      <c r="H354" s="210">
        <v>100</v>
      </c>
    </row>
    <row r="355" spans="1:8" s="122" customFormat="1" ht="12.75" x14ac:dyDescent="0.2">
      <c r="A355" s="199"/>
      <c r="B355" s="555"/>
      <c r="C355" s="295" t="s">
        <v>421</v>
      </c>
      <c r="D355" s="186">
        <v>50</v>
      </c>
      <c r="E355" s="319">
        <v>50</v>
      </c>
      <c r="F355" s="183">
        <v>50</v>
      </c>
      <c r="G355" s="183">
        <v>50</v>
      </c>
      <c r="H355" s="210">
        <v>50</v>
      </c>
    </row>
    <row r="356" spans="1:8" s="122" customFormat="1" ht="12.75" x14ac:dyDescent="0.2">
      <c r="A356" s="199"/>
      <c r="B356" s="555"/>
      <c r="C356" s="295" t="s">
        <v>614</v>
      </c>
      <c r="D356" s="186">
        <v>400</v>
      </c>
      <c r="E356" s="319">
        <v>400</v>
      </c>
      <c r="F356" s="183">
        <v>400</v>
      </c>
      <c r="G356" s="183">
        <v>400</v>
      </c>
      <c r="H356" s="210">
        <v>400</v>
      </c>
    </row>
    <row r="357" spans="1:8" s="106" customFormat="1" ht="22.5" x14ac:dyDescent="0.2">
      <c r="A357" s="802"/>
      <c r="B357" s="556"/>
      <c r="C357" s="178" t="s">
        <v>357</v>
      </c>
      <c r="D357" s="186">
        <v>859</v>
      </c>
      <c r="E357" s="319"/>
      <c r="F357" s="183"/>
      <c r="G357" s="183"/>
      <c r="H357" s="210"/>
    </row>
    <row r="358" spans="1:8" x14ac:dyDescent="0.2">
      <c r="A358" s="199"/>
      <c r="B358" s="543" t="s">
        <v>40</v>
      </c>
      <c r="C358" s="180" t="s">
        <v>232</v>
      </c>
      <c r="D358" s="181">
        <v>4674</v>
      </c>
      <c r="E358" s="181">
        <v>6364.63</v>
      </c>
      <c r="F358" s="181">
        <v>5964.6260700000003</v>
      </c>
      <c r="G358" s="181">
        <v>5964.63</v>
      </c>
      <c r="H358" s="813">
        <v>4874</v>
      </c>
    </row>
    <row r="359" spans="1:8" s="122" customFormat="1" ht="12.75" x14ac:dyDescent="0.2">
      <c r="A359" s="199"/>
      <c r="B359" s="555"/>
      <c r="C359" s="293" t="s">
        <v>322</v>
      </c>
      <c r="D359" s="186">
        <v>100</v>
      </c>
      <c r="E359" s="319">
        <v>100</v>
      </c>
      <c r="F359" s="183">
        <v>100</v>
      </c>
      <c r="G359" s="183">
        <v>100</v>
      </c>
      <c r="H359" s="210">
        <v>100</v>
      </c>
    </row>
    <row r="360" spans="1:8" s="122" customFormat="1" ht="22.5" x14ac:dyDescent="0.2">
      <c r="A360" s="199"/>
      <c r="B360" s="555"/>
      <c r="C360" s="295" t="s">
        <v>202</v>
      </c>
      <c r="D360" s="186">
        <v>300</v>
      </c>
      <c r="E360" s="319">
        <v>300</v>
      </c>
      <c r="F360" s="183">
        <v>300</v>
      </c>
      <c r="G360" s="183">
        <v>300</v>
      </c>
      <c r="H360" s="210">
        <v>300</v>
      </c>
    </row>
    <row r="361" spans="1:8" s="106" customFormat="1" ht="22.5" x14ac:dyDescent="0.2">
      <c r="A361" s="199"/>
      <c r="B361" s="555"/>
      <c r="C361" s="294" t="s">
        <v>323</v>
      </c>
      <c r="D361" s="186">
        <v>30</v>
      </c>
      <c r="E361" s="319">
        <v>30</v>
      </c>
      <c r="F361" s="183">
        <v>30</v>
      </c>
      <c r="G361" s="183">
        <v>30</v>
      </c>
      <c r="H361" s="210">
        <v>30</v>
      </c>
    </row>
    <row r="362" spans="1:8" ht="22.5" x14ac:dyDescent="0.2">
      <c r="A362" s="199"/>
      <c r="B362" s="555"/>
      <c r="C362" s="294" t="s">
        <v>431</v>
      </c>
      <c r="D362" s="186">
        <v>50</v>
      </c>
      <c r="E362" s="319">
        <v>50</v>
      </c>
      <c r="F362" s="183">
        <v>50</v>
      </c>
      <c r="G362" s="183">
        <v>50</v>
      </c>
      <c r="H362" s="210">
        <v>50</v>
      </c>
    </row>
    <row r="363" spans="1:8" s="122" customFormat="1" ht="22.5" x14ac:dyDescent="0.2">
      <c r="A363" s="199"/>
      <c r="B363" s="555"/>
      <c r="C363" s="294" t="s">
        <v>324</v>
      </c>
      <c r="D363" s="186">
        <v>50</v>
      </c>
      <c r="E363" s="319">
        <v>50</v>
      </c>
      <c r="F363" s="183">
        <v>50</v>
      </c>
      <c r="G363" s="183">
        <v>50</v>
      </c>
      <c r="H363" s="210">
        <v>50</v>
      </c>
    </row>
    <row r="364" spans="1:8" s="122" customFormat="1" ht="12.75" x14ac:dyDescent="0.2">
      <c r="A364" s="199"/>
      <c r="B364" s="555"/>
      <c r="C364" s="293" t="s">
        <v>325</v>
      </c>
      <c r="D364" s="186">
        <v>104</v>
      </c>
      <c r="E364" s="319">
        <v>104</v>
      </c>
      <c r="F364" s="183">
        <v>104</v>
      </c>
      <c r="G364" s="183">
        <v>104</v>
      </c>
      <c r="H364" s="210">
        <v>104</v>
      </c>
    </row>
    <row r="365" spans="1:8" s="122" customFormat="1" ht="22.5" x14ac:dyDescent="0.2">
      <c r="A365" s="199"/>
      <c r="B365" s="555"/>
      <c r="C365" s="294" t="s">
        <v>326</v>
      </c>
      <c r="D365" s="186">
        <v>300</v>
      </c>
      <c r="E365" s="319">
        <v>300</v>
      </c>
      <c r="F365" s="183">
        <v>300</v>
      </c>
      <c r="G365" s="183">
        <v>300</v>
      </c>
      <c r="H365" s="210">
        <v>300</v>
      </c>
    </row>
    <row r="366" spans="1:8" s="122" customFormat="1" ht="22.5" x14ac:dyDescent="0.2">
      <c r="A366" s="199"/>
      <c r="B366" s="555"/>
      <c r="C366" s="294" t="s">
        <v>432</v>
      </c>
      <c r="D366" s="186">
        <v>920</v>
      </c>
      <c r="E366" s="319">
        <v>920</v>
      </c>
      <c r="F366" s="183">
        <v>920</v>
      </c>
      <c r="G366" s="183">
        <v>920</v>
      </c>
      <c r="H366" s="210">
        <v>920</v>
      </c>
    </row>
    <row r="367" spans="1:8" s="106" customFormat="1" ht="12.75" x14ac:dyDescent="0.2">
      <c r="A367" s="199"/>
      <c r="B367" s="555"/>
      <c r="C367" s="294" t="s">
        <v>327</v>
      </c>
      <c r="D367" s="186">
        <v>120</v>
      </c>
      <c r="E367" s="319">
        <v>120</v>
      </c>
      <c r="F367" s="183">
        <v>120</v>
      </c>
      <c r="G367" s="183">
        <v>120</v>
      </c>
      <c r="H367" s="210">
        <v>120</v>
      </c>
    </row>
    <row r="368" spans="1:8" s="122" customFormat="1" ht="12.75" x14ac:dyDescent="0.2">
      <c r="A368" s="199"/>
      <c r="B368" s="555"/>
      <c r="C368" s="178" t="s">
        <v>328</v>
      </c>
      <c r="D368" s="186">
        <v>300</v>
      </c>
      <c r="E368" s="319">
        <v>300</v>
      </c>
      <c r="F368" s="183">
        <v>300</v>
      </c>
      <c r="G368" s="183">
        <v>300</v>
      </c>
      <c r="H368" s="210">
        <v>300</v>
      </c>
    </row>
    <row r="369" spans="1:8" s="122" customFormat="1" ht="12.75" x14ac:dyDescent="0.2">
      <c r="A369" s="199"/>
      <c r="B369" s="555"/>
      <c r="C369" s="178" t="s">
        <v>433</v>
      </c>
      <c r="D369" s="186">
        <v>300</v>
      </c>
      <c r="E369" s="319">
        <v>300</v>
      </c>
      <c r="F369" s="183"/>
      <c r="G369" s="183"/>
      <c r="H369" s="210"/>
    </row>
    <row r="370" spans="1:8" s="122" customFormat="1" ht="12.75" x14ac:dyDescent="0.2">
      <c r="A370" s="199"/>
      <c r="B370" s="555"/>
      <c r="C370" s="294" t="s">
        <v>615</v>
      </c>
      <c r="D370" s="186"/>
      <c r="E370" s="319">
        <v>1090.6300000000001</v>
      </c>
      <c r="F370" s="183">
        <v>1090.62607</v>
      </c>
      <c r="G370" s="183">
        <v>1090.6300000000001</v>
      </c>
      <c r="H370" s="210"/>
    </row>
    <row r="371" spans="1:8" s="106" customFormat="1" ht="22.5" x14ac:dyDescent="0.2">
      <c r="A371" s="199"/>
      <c r="B371" s="555"/>
      <c r="C371" s="294" t="s">
        <v>331</v>
      </c>
      <c r="D371" s="186">
        <v>1500</v>
      </c>
      <c r="E371" s="319">
        <v>1500</v>
      </c>
      <c r="F371" s="183">
        <v>1500</v>
      </c>
      <c r="G371" s="183">
        <v>1500</v>
      </c>
      <c r="H371" s="210">
        <v>1500</v>
      </c>
    </row>
    <row r="372" spans="1:8" ht="22.5" x14ac:dyDescent="0.2">
      <c r="A372" s="199"/>
      <c r="B372" s="555"/>
      <c r="C372" s="178" t="s">
        <v>332</v>
      </c>
      <c r="D372" s="186">
        <v>200</v>
      </c>
      <c r="E372" s="319">
        <v>200</v>
      </c>
      <c r="F372" s="183">
        <v>200</v>
      </c>
      <c r="G372" s="183">
        <v>200</v>
      </c>
      <c r="H372" s="210">
        <v>200</v>
      </c>
    </row>
    <row r="373" spans="1:8" s="122" customFormat="1" ht="22.5" x14ac:dyDescent="0.2">
      <c r="A373" s="199"/>
      <c r="B373" s="555"/>
      <c r="C373" s="178" t="s">
        <v>550</v>
      </c>
      <c r="D373" s="186">
        <v>400</v>
      </c>
      <c r="E373" s="319">
        <v>400</v>
      </c>
      <c r="F373" s="183">
        <v>400</v>
      </c>
      <c r="G373" s="183">
        <v>400</v>
      </c>
      <c r="H373" s="210">
        <v>400</v>
      </c>
    </row>
    <row r="374" spans="1:8" s="122" customFormat="1" ht="12.75" x14ac:dyDescent="0.2">
      <c r="A374" s="199"/>
      <c r="B374" s="555"/>
      <c r="C374" s="178" t="s">
        <v>329</v>
      </c>
      <c r="D374" s="186">
        <v>0</v>
      </c>
      <c r="E374" s="319">
        <v>250</v>
      </c>
      <c r="F374" s="183">
        <v>250</v>
      </c>
      <c r="G374" s="183">
        <v>250</v>
      </c>
      <c r="H374" s="210">
        <v>250</v>
      </c>
    </row>
    <row r="375" spans="1:8" s="106" customFormat="1" ht="12.75" x14ac:dyDescent="0.2">
      <c r="A375" s="199"/>
      <c r="B375" s="555"/>
      <c r="C375" s="178" t="s">
        <v>330</v>
      </c>
      <c r="D375" s="186">
        <v>0</v>
      </c>
      <c r="E375" s="319">
        <v>350</v>
      </c>
      <c r="F375" s="183">
        <v>250</v>
      </c>
      <c r="G375" s="183">
        <v>250</v>
      </c>
      <c r="H375" s="210">
        <v>250</v>
      </c>
    </row>
    <row r="376" spans="1:8" x14ac:dyDescent="0.2">
      <c r="A376" s="199"/>
      <c r="B376" s="556"/>
      <c r="C376" s="178" t="s">
        <v>244</v>
      </c>
      <c r="D376" s="186"/>
      <c r="E376" s="319"/>
      <c r="F376" s="183"/>
      <c r="G376" s="183"/>
      <c r="H376" s="210"/>
    </row>
    <row r="377" spans="1:8" s="122" customFormat="1" ht="12.75" x14ac:dyDescent="0.2">
      <c r="A377" s="199"/>
      <c r="B377" s="537" t="s">
        <v>44</v>
      </c>
      <c r="C377" s="184" t="s">
        <v>233</v>
      </c>
      <c r="D377" s="185">
        <v>39600</v>
      </c>
      <c r="E377" s="185">
        <v>44600</v>
      </c>
      <c r="F377" s="185">
        <v>44600</v>
      </c>
      <c r="G377" s="185">
        <v>45556.6</v>
      </c>
      <c r="H377" s="185">
        <v>45556.6</v>
      </c>
    </row>
    <row r="378" spans="1:8" s="122" customFormat="1" ht="12.75" x14ac:dyDescent="0.2">
      <c r="A378" s="199"/>
      <c r="B378" s="555"/>
      <c r="C378" s="178" t="s">
        <v>203</v>
      </c>
      <c r="D378" s="186">
        <v>2200</v>
      </c>
      <c r="E378" s="319">
        <v>2200</v>
      </c>
      <c r="F378" s="183">
        <v>2200</v>
      </c>
      <c r="G378" s="183">
        <v>2200</v>
      </c>
      <c r="H378" s="210">
        <v>2200</v>
      </c>
    </row>
    <row r="379" spans="1:8" s="122" customFormat="1" ht="12.75" x14ac:dyDescent="0.2">
      <c r="A379" s="199"/>
      <c r="B379" s="555"/>
      <c r="C379" s="178" t="s">
        <v>552</v>
      </c>
      <c r="D379" s="186"/>
      <c r="E379" s="319">
        <v>5000</v>
      </c>
      <c r="F379" s="183">
        <v>5000</v>
      </c>
      <c r="G379" s="183">
        <v>5000</v>
      </c>
      <c r="H379" s="210">
        <v>5000</v>
      </c>
    </row>
    <row r="380" spans="1:8" s="106" customFormat="1" ht="12.75" x14ac:dyDescent="0.2">
      <c r="A380" s="199"/>
      <c r="B380" s="555"/>
      <c r="C380" s="188" t="s">
        <v>149</v>
      </c>
      <c r="D380" s="186">
        <v>15497.4</v>
      </c>
      <c r="E380" s="319">
        <v>15497.4</v>
      </c>
      <c r="F380" s="183">
        <v>15497.4</v>
      </c>
      <c r="G380" s="183">
        <v>16454</v>
      </c>
      <c r="H380" s="210">
        <v>16454</v>
      </c>
    </row>
    <row r="381" spans="1:8" x14ac:dyDescent="0.2">
      <c r="A381" s="199"/>
      <c r="B381" s="555"/>
      <c r="C381" s="188" t="s">
        <v>150</v>
      </c>
      <c r="D381" s="190">
        <v>5000</v>
      </c>
      <c r="E381" s="320">
        <v>5000</v>
      </c>
      <c r="F381" s="189">
        <v>5000</v>
      </c>
      <c r="G381" s="189">
        <v>5000</v>
      </c>
      <c r="H381" s="211">
        <v>5000</v>
      </c>
    </row>
    <row r="382" spans="1:8" s="122" customFormat="1" ht="12.75" x14ac:dyDescent="0.2">
      <c r="A382" s="199"/>
      <c r="B382" s="555"/>
      <c r="C382" s="179" t="s">
        <v>333</v>
      </c>
      <c r="D382" s="186">
        <v>1302.5999999999999</v>
      </c>
      <c r="E382" s="319">
        <v>1302.5999999999999</v>
      </c>
      <c r="F382" s="183">
        <v>1302.5999999999999</v>
      </c>
      <c r="G382" s="183">
        <v>1302.5999999999999</v>
      </c>
      <c r="H382" s="210">
        <v>1302.5999999999999</v>
      </c>
    </row>
    <row r="383" spans="1:8" s="122" customFormat="1" ht="12.75" x14ac:dyDescent="0.2">
      <c r="A383" s="199"/>
      <c r="B383" s="555"/>
      <c r="C383" s="188" t="s">
        <v>281</v>
      </c>
      <c r="D383" s="186">
        <v>200</v>
      </c>
      <c r="E383" s="319">
        <v>200</v>
      </c>
      <c r="F383" s="183">
        <v>200</v>
      </c>
      <c r="G383" s="183">
        <v>200</v>
      </c>
      <c r="H383" s="210">
        <v>200</v>
      </c>
    </row>
    <row r="384" spans="1:8" s="122" customFormat="1" ht="12.75" x14ac:dyDescent="0.2">
      <c r="A384" s="199"/>
      <c r="B384" s="555"/>
      <c r="C384" s="188" t="s">
        <v>436</v>
      </c>
      <c r="D384" s="190">
        <v>15000</v>
      </c>
      <c r="E384" s="320">
        <v>15000</v>
      </c>
      <c r="F384" s="189">
        <v>15000</v>
      </c>
      <c r="G384" s="189">
        <v>15000</v>
      </c>
      <c r="H384" s="211">
        <v>15000</v>
      </c>
    </row>
    <row r="385" spans="1:8" s="122" customFormat="1" ht="22.5" x14ac:dyDescent="0.2">
      <c r="A385" s="199"/>
      <c r="B385" s="555"/>
      <c r="C385" s="188" t="s">
        <v>446</v>
      </c>
      <c r="D385" s="190">
        <v>400</v>
      </c>
      <c r="E385" s="320">
        <v>400</v>
      </c>
      <c r="F385" s="189">
        <v>400</v>
      </c>
      <c r="G385" s="189">
        <v>400</v>
      </c>
      <c r="H385" s="211">
        <v>400</v>
      </c>
    </row>
    <row r="386" spans="1:8" s="122" customFormat="1" ht="12.75" x14ac:dyDescent="0.2">
      <c r="A386" s="199"/>
      <c r="B386" s="557"/>
      <c r="C386" s="178" t="s">
        <v>244</v>
      </c>
      <c r="D386" s="190"/>
      <c r="E386" s="320"/>
      <c r="F386" s="189"/>
      <c r="G386" s="189"/>
      <c r="H386" s="211"/>
    </row>
    <row r="387" spans="1:8" s="122" customFormat="1" ht="12.75" x14ac:dyDescent="0.2">
      <c r="A387" s="199"/>
      <c r="B387" s="558" t="s">
        <v>53</v>
      </c>
      <c r="C387" s="184" t="s">
        <v>361</v>
      </c>
      <c r="D387" s="185">
        <v>50</v>
      </c>
      <c r="E387" s="185">
        <v>0</v>
      </c>
      <c r="F387" s="185">
        <v>0</v>
      </c>
      <c r="G387" s="185">
        <v>0</v>
      </c>
      <c r="H387" s="209">
        <v>0</v>
      </c>
    </row>
    <row r="388" spans="1:8" s="122" customFormat="1" ht="13.5" thickBot="1" x14ac:dyDescent="0.25">
      <c r="A388" s="605"/>
      <c r="B388" s="847"/>
      <c r="C388" s="848" t="s">
        <v>362</v>
      </c>
      <c r="D388" s="849">
        <v>50</v>
      </c>
      <c r="E388" s="850"/>
      <c r="F388" s="851"/>
      <c r="G388" s="851"/>
      <c r="H388" s="852"/>
    </row>
    <row r="389" spans="1:8" s="122" customFormat="1" ht="13.5" thickBot="1" x14ac:dyDescent="0.25">
      <c r="A389" s="173">
        <v>919</v>
      </c>
      <c r="B389" s="174" t="s">
        <v>16</v>
      </c>
      <c r="C389" s="175" t="s">
        <v>190</v>
      </c>
      <c r="D389" s="176">
        <v>60500</v>
      </c>
      <c r="E389" s="176">
        <v>53600</v>
      </c>
      <c r="F389" s="176">
        <v>59608</v>
      </c>
      <c r="G389" s="176">
        <v>60646.239999999998</v>
      </c>
      <c r="H389" s="177">
        <v>61715.627200000003</v>
      </c>
    </row>
    <row r="390" spans="1:8" s="122" customFormat="1" ht="12.75" x14ac:dyDescent="0.2">
      <c r="A390" s="199"/>
      <c r="B390" s="297" t="s">
        <v>23</v>
      </c>
      <c r="C390" s="98" t="s">
        <v>220</v>
      </c>
      <c r="D390" s="87">
        <v>60500</v>
      </c>
      <c r="E390" s="87">
        <v>53600</v>
      </c>
      <c r="F390" s="87">
        <v>59608</v>
      </c>
      <c r="G390" s="87">
        <v>60646.239999999998</v>
      </c>
      <c r="H390" s="200">
        <v>61715.627200000003</v>
      </c>
    </row>
    <row r="391" spans="1:8" s="122" customFormat="1" ht="12.75" x14ac:dyDescent="0.2">
      <c r="A391" s="199"/>
      <c r="B391" s="298"/>
      <c r="C391" s="191" t="s">
        <v>122</v>
      </c>
      <c r="D391" s="192">
        <v>32000</v>
      </c>
      <c r="E391" s="321">
        <v>33600</v>
      </c>
      <c r="F391" s="193">
        <v>34608</v>
      </c>
      <c r="G391" s="193">
        <v>35646.239999999998</v>
      </c>
      <c r="H391" s="573">
        <v>36715.627200000003</v>
      </c>
    </row>
    <row r="392" spans="1:8" s="122" customFormat="1" ht="12.75" x14ac:dyDescent="0.2">
      <c r="A392" s="199"/>
      <c r="B392" s="298"/>
      <c r="C392" s="507" t="s">
        <v>349</v>
      </c>
      <c r="D392" s="332">
        <v>28500</v>
      </c>
      <c r="E392" s="333">
        <v>20000</v>
      </c>
      <c r="F392" s="193">
        <v>25000</v>
      </c>
      <c r="G392" s="193">
        <v>25000</v>
      </c>
      <c r="H392" s="573">
        <v>25000</v>
      </c>
    </row>
    <row r="393" spans="1:8" s="122" customFormat="1" ht="12.75" x14ac:dyDescent="0.2">
      <c r="A393" s="199"/>
      <c r="B393" s="298"/>
      <c r="C393" s="507" t="s">
        <v>348</v>
      </c>
      <c r="D393" s="332"/>
      <c r="E393" s="333"/>
      <c r="F393" s="334"/>
      <c r="G393" s="334"/>
      <c r="H393" s="335"/>
    </row>
    <row r="394" spans="1:8" s="106" customFormat="1" ht="13.5" thickBot="1" x14ac:dyDescent="0.25">
      <c r="A394" s="605"/>
      <c r="B394" s="853"/>
      <c r="C394" s="854" t="s">
        <v>213</v>
      </c>
      <c r="D394" s="855"/>
      <c r="E394" s="856"/>
      <c r="F394" s="857"/>
      <c r="G394" s="857"/>
      <c r="H394" s="858"/>
    </row>
    <row r="395" spans="1:8" ht="12" thickBot="1" x14ac:dyDescent="0.25">
      <c r="A395" s="600">
        <v>920</v>
      </c>
      <c r="B395" s="601" t="s">
        <v>16</v>
      </c>
      <c r="C395" s="602" t="s">
        <v>123</v>
      </c>
      <c r="D395" s="603">
        <v>309595.60000000003</v>
      </c>
      <c r="E395" s="603">
        <v>358780.54000000004</v>
      </c>
      <c r="F395" s="603">
        <v>402777.78</v>
      </c>
      <c r="G395" s="603">
        <v>401777.78</v>
      </c>
      <c r="H395" s="604">
        <v>347777.78</v>
      </c>
    </row>
    <row r="396" spans="1:8" s="82" customFormat="1" x14ac:dyDescent="0.2">
      <c r="A396" s="199"/>
      <c r="B396" s="551" t="s">
        <v>14</v>
      </c>
      <c r="C396" s="126" t="s">
        <v>108</v>
      </c>
      <c r="D396" s="114">
        <v>13700</v>
      </c>
      <c r="E396" s="114">
        <v>0</v>
      </c>
      <c r="F396" s="114">
        <v>0</v>
      </c>
      <c r="G396" s="114">
        <v>0</v>
      </c>
      <c r="H396" s="206">
        <v>0</v>
      </c>
    </row>
    <row r="397" spans="1:8" x14ac:dyDescent="0.2">
      <c r="A397" s="199"/>
      <c r="B397" s="541"/>
      <c r="C397" s="127" t="s">
        <v>264</v>
      </c>
      <c r="D397" s="93">
        <v>13700</v>
      </c>
      <c r="E397" s="315">
        <v>0</v>
      </c>
      <c r="F397" s="92">
        <v>0</v>
      </c>
      <c r="G397" s="92"/>
      <c r="H397" s="202"/>
    </row>
    <row r="398" spans="1:8" x14ac:dyDescent="0.2">
      <c r="A398" s="199"/>
      <c r="B398" s="542" t="s">
        <v>21</v>
      </c>
      <c r="C398" s="105" t="s">
        <v>111</v>
      </c>
      <c r="D398" s="103">
        <v>0</v>
      </c>
      <c r="E398" s="103">
        <v>0</v>
      </c>
      <c r="F398" s="103">
        <v>0</v>
      </c>
      <c r="G398" s="103">
        <v>0</v>
      </c>
      <c r="H398" s="205">
        <v>0</v>
      </c>
    </row>
    <row r="399" spans="1:8" s="117" customFormat="1" ht="12.75" x14ac:dyDescent="0.2">
      <c r="A399" s="199"/>
      <c r="B399" s="543"/>
      <c r="C399" s="127" t="s">
        <v>124</v>
      </c>
      <c r="D399" s="93">
        <v>0</v>
      </c>
      <c r="E399" s="315">
        <v>0</v>
      </c>
      <c r="F399" s="92">
        <v>0</v>
      </c>
      <c r="G399" s="92">
        <v>0</v>
      </c>
      <c r="H399" s="202">
        <v>0</v>
      </c>
    </row>
    <row r="400" spans="1:8" s="117" customFormat="1" ht="12.75" x14ac:dyDescent="0.2">
      <c r="A400" s="199"/>
      <c r="B400" s="559" t="s">
        <v>27</v>
      </c>
      <c r="C400" s="128" t="s">
        <v>114</v>
      </c>
      <c r="D400" s="95">
        <v>18500</v>
      </c>
      <c r="E400" s="95">
        <v>35200</v>
      </c>
      <c r="F400" s="95">
        <v>30000</v>
      </c>
      <c r="G400" s="95">
        <v>30000</v>
      </c>
      <c r="H400" s="203">
        <v>30000</v>
      </c>
    </row>
    <row r="401" spans="1:8" x14ac:dyDescent="0.2">
      <c r="A401" s="199"/>
      <c r="B401" s="545"/>
      <c r="C401" s="127" t="s">
        <v>124</v>
      </c>
      <c r="D401" s="93">
        <v>18500</v>
      </c>
      <c r="E401" s="93">
        <v>35200</v>
      </c>
      <c r="F401" s="93">
        <v>30000</v>
      </c>
      <c r="G401" s="93">
        <v>30000</v>
      </c>
      <c r="H401" s="393">
        <v>30000</v>
      </c>
    </row>
    <row r="402" spans="1:8" x14ac:dyDescent="0.2">
      <c r="A402" s="199"/>
      <c r="B402" s="545"/>
      <c r="C402" s="336" t="s">
        <v>217</v>
      </c>
      <c r="D402" s="133"/>
      <c r="E402" s="347"/>
      <c r="F402" s="348"/>
      <c r="G402" s="348"/>
      <c r="H402" s="349"/>
    </row>
    <row r="403" spans="1:8" s="117" customFormat="1" ht="22.5" x14ac:dyDescent="0.2">
      <c r="A403" s="199"/>
      <c r="B403" s="545"/>
      <c r="C403" s="345" t="s">
        <v>334</v>
      </c>
      <c r="D403" s="346">
        <v>10000</v>
      </c>
      <c r="E403" s="360"/>
      <c r="F403" s="348"/>
      <c r="G403" s="348"/>
      <c r="H403" s="349"/>
    </row>
    <row r="404" spans="1:8" s="117" customFormat="1" ht="22.5" x14ac:dyDescent="0.2">
      <c r="A404" s="199"/>
      <c r="B404" s="545"/>
      <c r="C404" s="345" t="s">
        <v>714</v>
      </c>
      <c r="D404" s="361">
        <v>8500</v>
      </c>
      <c r="E404" s="360">
        <v>10300</v>
      </c>
      <c r="F404" s="363"/>
      <c r="G404" s="363"/>
      <c r="H404" s="364"/>
    </row>
    <row r="405" spans="1:8" s="117" customFormat="1" ht="22.5" customHeight="1" x14ac:dyDescent="0.2">
      <c r="A405" s="199"/>
      <c r="B405" s="545"/>
      <c r="C405" s="663" t="s">
        <v>715</v>
      </c>
      <c r="D405" s="346"/>
      <c r="E405" s="360">
        <v>18000</v>
      </c>
      <c r="F405" s="348"/>
      <c r="G405" s="348"/>
      <c r="H405" s="349"/>
    </row>
    <row r="406" spans="1:8" ht="22.5" x14ac:dyDescent="0.2">
      <c r="A406" s="199"/>
      <c r="B406" s="545"/>
      <c r="C406" s="345" t="s">
        <v>335</v>
      </c>
      <c r="D406" s="361"/>
      <c r="E406" s="360">
        <v>6900</v>
      </c>
      <c r="F406" s="363"/>
      <c r="G406" s="363"/>
      <c r="H406" s="364"/>
    </row>
    <row r="407" spans="1:8" x14ac:dyDescent="0.2">
      <c r="A407" s="199"/>
      <c r="B407" s="545"/>
      <c r="C407" s="345" t="s">
        <v>358</v>
      </c>
      <c r="D407" s="361"/>
      <c r="E407" s="362"/>
      <c r="F407" s="363">
        <v>30000</v>
      </c>
      <c r="G407" s="363">
        <v>30000</v>
      </c>
      <c r="H407" s="364">
        <v>30000</v>
      </c>
    </row>
    <row r="408" spans="1:8" s="117" customFormat="1" ht="13.5" thickBot="1" x14ac:dyDescent="0.25">
      <c r="A408" s="199"/>
      <c r="B408" s="683"/>
      <c r="C408" s="711" t="s">
        <v>244</v>
      </c>
      <c r="D408" s="712"/>
      <c r="E408" s="713"/>
      <c r="F408" s="714"/>
      <c r="G408" s="714"/>
      <c r="H408" s="715"/>
    </row>
    <row r="409" spans="1:8" s="117" customFormat="1" ht="12.75" x14ac:dyDescent="0.2">
      <c r="A409" s="199"/>
      <c r="B409" s="716" t="s">
        <v>31</v>
      </c>
      <c r="C409" s="717" t="s">
        <v>125</v>
      </c>
      <c r="D409" s="718">
        <v>43400</v>
      </c>
      <c r="E409" s="719">
        <v>32077</v>
      </c>
      <c r="F409" s="719">
        <v>45000</v>
      </c>
      <c r="G409" s="719">
        <v>45000</v>
      </c>
      <c r="H409" s="720">
        <v>45000</v>
      </c>
    </row>
    <row r="410" spans="1:8" x14ac:dyDescent="0.2">
      <c r="A410" s="199"/>
      <c r="B410" s="538"/>
      <c r="C410" s="350" t="s">
        <v>124</v>
      </c>
      <c r="D410" s="332">
        <v>43400</v>
      </c>
      <c r="E410" s="333">
        <v>32077</v>
      </c>
      <c r="F410" s="334">
        <v>45000</v>
      </c>
      <c r="G410" s="334">
        <v>45000</v>
      </c>
      <c r="H410" s="335">
        <v>45000</v>
      </c>
    </row>
    <row r="411" spans="1:8" x14ac:dyDescent="0.2">
      <c r="A411" s="199"/>
      <c r="B411" s="539"/>
      <c r="C411" s="336" t="s">
        <v>217</v>
      </c>
      <c r="D411" s="133"/>
      <c r="E411" s="318"/>
      <c r="F411" s="123"/>
      <c r="G411" s="123"/>
      <c r="H411" s="208"/>
    </row>
    <row r="412" spans="1:8" x14ac:dyDescent="0.2">
      <c r="A412" s="199"/>
      <c r="B412" s="545"/>
      <c r="C412" s="663" t="s">
        <v>525</v>
      </c>
      <c r="D412" s="361"/>
      <c r="E412" s="362">
        <v>12077</v>
      </c>
      <c r="F412" s="363"/>
      <c r="G412" s="363"/>
      <c r="H412" s="364"/>
    </row>
    <row r="413" spans="1:8" x14ac:dyDescent="0.2">
      <c r="A413" s="199"/>
      <c r="B413" s="545"/>
      <c r="C413" s="663" t="s">
        <v>526</v>
      </c>
      <c r="D413" s="361"/>
      <c r="E413" s="362">
        <v>5000</v>
      </c>
      <c r="F413" s="363"/>
      <c r="G413" s="363"/>
      <c r="H413" s="364"/>
    </row>
    <row r="414" spans="1:8" ht="22.5" x14ac:dyDescent="0.2">
      <c r="A414" s="199"/>
      <c r="B414" s="545"/>
      <c r="C414" s="663" t="s">
        <v>527</v>
      </c>
      <c r="D414" s="361"/>
      <c r="E414" s="362">
        <v>10000</v>
      </c>
      <c r="F414" s="363"/>
      <c r="G414" s="363"/>
      <c r="H414" s="364"/>
    </row>
    <row r="415" spans="1:8" s="117" customFormat="1" ht="22.5" x14ac:dyDescent="0.2">
      <c r="A415" s="199"/>
      <c r="B415" s="545"/>
      <c r="C415" s="663" t="s">
        <v>386</v>
      </c>
      <c r="D415" s="361">
        <v>500</v>
      </c>
      <c r="E415" s="362"/>
      <c r="F415" s="363"/>
      <c r="G415" s="363"/>
      <c r="H415" s="364"/>
    </row>
    <row r="416" spans="1:8" s="117" customFormat="1" ht="22.5" x14ac:dyDescent="0.2">
      <c r="A416" s="199"/>
      <c r="B416" s="545"/>
      <c r="C416" s="663" t="s">
        <v>387</v>
      </c>
      <c r="D416" s="361">
        <v>1200</v>
      </c>
      <c r="E416" s="362"/>
      <c r="F416" s="363"/>
      <c r="G416" s="363"/>
      <c r="H416" s="364"/>
    </row>
    <row r="417" spans="1:8" x14ac:dyDescent="0.2">
      <c r="A417" s="199"/>
      <c r="B417" s="545"/>
      <c r="C417" s="663" t="s">
        <v>388</v>
      </c>
      <c r="D417" s="361">
        <v>1800</v>
      </c>
      <c r="E417" s="362"/>
      <c r="F417" s="363"/>
      <c r="G417" s="363"/>
      <c r="H417" s="364"/>
    </row>
    <row r="418" spans="1:8" s="117" customFormat="1" ht="22.5" x14ac:dyDescent="0.2">
      <c r="A418" s="199"/>
      <c r="B418" s="545"/>
      <c r="C418" s="663" t="s">
        <v>389</v>
      </c>
      <c r="D418" s="361">
        <v>13200</v>
      </c>
      <c r="E418" s="362"/>
      <c r="F418" s="363"/>
      <c r="G418" s="363"/>
      <c r="H418" s="364"/>
    </row>
    <row r="419" spans="1:8" s="117" customFormat="1" ht="22.5" x14ac:dyDescent="0.2">
      <c r="A419" s="199"/>
      <c r="B419" s="545"/>
      <c r="C419" s="663" t="s">
        <v>390</v>
      </c>
      <c r="D419" s="361">
        <v>5000</v>
      </c>
      <c r="E419" s="362"/>
      <c r="F419" s="363"/>
      <c r="G419" s="363"/>
      <c r="H419" s="364"/>
    </row>
    <row r="420" spans="1:8" ht="22.5" x14ac:dyDescent="0.2">
      <c r="A420" s="199"/>
      <c r="B420" s="545"/>
      <c r="C420" s="663" t="s">
        <v>391</v>
      </c>
      <c r="D420" s="361">
        <v>2500</v>
      </c>
      <c r="E420" s="362"/>
      <c r="F420" s="363"/>
      <c r="G420" s="363"/>
      <c r="H420" s="364"/>
    </row>
    <row r="421" spans="1:8" ht="22.5" x14ac:dyDescent="0.2">
      <c r="A421" s="199"/>
      <c r="B421" s="545"/>
      <c r="C421" s="663" t="s">
        <v>392</v>
      </c>
      <c r="D421" s="361">
        <v>200</v>
      </c>
      <c r="E421" s="362"/>
      <c r="F421" s="363"/>
      <c r="G421" s="363"/>
      <c r="H421" s="364"/>
    </row>
    <row r="422" spans="1:8" ht="22.5" x14ac:dyDescent="0.2">
      <c r="A422" s="199"/>
      <c r="B422" s="545"/>
      <c r="C422" s="663" t="s">
        <v>393</v>
      </c>
      <c r="D422" s="361">
        <v>2500</v>
      </c>
      <c r="E422" s="362"/>
      <c r="F422" s="363"/>
      <c r="G422" s="363"/>
      <c r="H422" s="364"/>
    </row>
    <row r="423" spans="1:8" s="117" customFormat="1" ht="22.5" x14ac:dyDescent="0.2">
      <c r="A423" s="199"/>
      <c r="B423" s="545"/>
      <c r="C423" s="663" t="s">
        <v>394</v>
      </c>
      <c r="D423" s="361">
        <v>1500</v>
      </c>
      <c r="E423" s="362"/>
      <c r="F423" s="363"/>
      <c r="G423" s="363"/>
      <c r="H423" s="364"/>
    </row>
    <row r="424" spans="1:8" ht="22.5" x14ac:dyDescent="0.2">
      <c r="A424" s="199"/>
      <c r="B424" s="545"/>
      <c r="C424" s="663" t="s">
        <v>454</v>
      </c>
      <c r="D424" s="361">
        <v>15000</v>
      </c>
      <c r="E424" s="362">
        <v>5000</v>
      </c>
      <c r="F424" s="363">
        <v>45000</v>
      </c>
      <c r="G424" s="363">
        <v>45000</v>
      </c>
      <c r="H424" s="364">
        <v>45000</v>
      </c>
    </row>
    <row r="425" spans="1:8" x14ac:dyDescent="0.2">
      <c r="A425" s="199"/>
      <c r="B425" s="545"/>
      <c r="C425" s="663" t="s">
        <v>244</v>
      </c>
      <c r="D425" s="361"/>
      <c r="E425" s="362"/>
      <c r="F425" s="363"/>
      <c r="G425" s="363"/>
      <c r="H425" s="364"/>
    </row>
    <row r="426" spans="1:8" x14ac:dyDescent="0.2">
      <c r="A426" s="199"/>
      <c r="B426" s="542" t="s">
        <v>34</v>
      </c>
      <c r="C426" s="105" t="s">
        <v>116</v>
      </c>
      <c r="D426" s="95">
        <v>110000</v>
      </c>
      <c r="E426" s="95">
        <v>145300</v>
      </c>
      <c r="F426" s="95">
        <v>154000</v>
      </c>
      <c r="G426" s="95">
        <v>154000</v>
      </c>
      <c r="H426" s="203">
        <v>159000</v>
      </c>
    </row>
    <row r="427" spans="1:8" x14ac:dyDescent="0.2">
      <c r="A427" s="199"/>
      <c r="B427" s="539"/>
      <c r="C427" s="127" t="s">
        <v>124</v>
      </c>
      <c r="D427" s="93">
        <v>110000</v>
      </c>
      <c r="E427" s="315">
        <v>145300</v>
      </c>
      <c r="F427" s="92">
        <v>154000</v>
      </c>
      <c r="G427" s="92">
        <v>154000</v>
      </c>
      <c r="H427" s="202">
        <v>159000</v>
      </c>
    </row>
    <row r="428" spans="1:8" s="117" customFormat="1" ht="12.75" x14ac:dyDescent="0.2">
      <c r="A428" s="199"/>
      <c r="B428" s="540"/>
      <c r="C428" s="336" t="s">
        <v>217</v>
      </c>
      <c r="D428" s="133"/>
      <c r="E428" s="318"/>
      <c r="F428" s="123"/>
      <c r="G428" s="123"/>
      <c r="H428" s="208"/>
    </row>
    <row r="429" spans="1:8" s="117" customFormat="1" ht="12.75" x14ac:dyDescent="0.2">
      <c r="A429" s="199"/>
      <c r="B429" s="539"/>
      <c r="C429" s="399" t="s">
        <v>249</v>
      </c>
      <c r="D429" s="368">
        <v>10000</v>
      </c>
      <c r="E429" s="369">
        <v>4000</v>
      </c>
      <c r="F429" s="370">
        <v>4000</v>
      </c>
      <c r="G429" s="370">
        <v>4000</v>
      </c>
      <c r="H429" s="371">
        <v>4000</v>
      </c>
    </row>
    <row r="430" spans="1:8" s="117" customFormat="1" ht="12.75" x14ac:dyDescent="0.2">
      <c r="A430" s="199"/>
      <c r="B430" s="539"/>
      <c r="C430" s="780" t="s">
        <v>336</v>
      </c>
      <c r="D430" s="781">
        <v>100000</v>
      </c>
      <c r="E430" s="782"/>
      <c r="F430" s="783">
        <v>135000</v>
      </c>
      <c r="G430" s="783">
        <v>140000</v>
      </c>
      <c r="H430" s="784">
        <v>145000</v>
      </c>
    </row>
    <row r="431" spans="1:8" s="117" customFormat="1" ht="12.75" x14ac:dyDescent="0.2">
      <c r="A431" s="199"/>
      <c r="B431" s="539"/>
      <c r="C431" s="780" t="s">
        <v>528</v>
      </c>
      <c r="D431" s="781"/>
      <c r="E431" s="782">
        <v>46200</v>
      </c>
      <c r="F431" s="783"/>
      <c r="G431" s="783"/>
      <c r="H431" s="784"/>
    </row>
    <row r="432" spans="1:8" s="96" customFormat="1" ht="12.75" x14ac:dyDescent="0.2">
      <c r="A432" s="199"/>
      <c r="B432" s="540"/>
      <c r="C432" s="780" t="s">
        <v>529</v>
      </c>
      <c r="D432" s="781"/>
      <c r="E432" s="782">
        <v>9200</v>
      </c>
      <c r="F432" s="783"/>
      <c r="G432" s="783"/>
      <c r="H432" s="784"/>
    </row>
    <row r="433" spans="1:8" s="117" customFormat="1" ht="12.75" x14ac:dyDescent="0.2">
      <c r="A433" s="199"/>
      <c r="B433" s="539"/>
      <c r="C433" s="780" t="s">
        <v>530</v>
      </c>
      <c r="D433" s="781"/>
      <c r="E433" s="782">
        <v>18200</v>
      </c>
      <c r="F433" s="783"/>
      <c r="G433" s="783"/>
      <c r="H433" s="784"/>
    </row>
    <row r="434" spans="1:8" s="96" customFormat="1" ht="12.75" x14ac:dyDescent="0.2">
      <c r="A434" s="199"/>
      <c r="B434" s="540"/>
      <c r="C434" s="780" t="s">
        <v>531</v>
      </c>
      <c r="D434" s="781"/>
      <c r="E434" s="782">
        <v>52700</v>
      </c>
      <c r="F434" s="783"/>
      <c r="G434" s="783"/>
      <c r="H434" s="784"/>
    </row>
    <row r="435" spans="1:8" s="117" customFormat="1" ht="12.75" x14ac:dyDescent="0.2">
      <c r="A435" s="199"/>
      <c r="B435" s="539"/>
      <c r="C435" s="399" t="s">
        <v>286</v>
      </c>
      <c r="D435" s="368">
        <v>15000</v>
      </c>
      <c r="E435" s="369">
        <v>10000</v>
      </c>
      <c r="F435" s="370">
        <v>10000</v>
      </c>
      <c r="G435" s="370">
        <v>5000</v>
      </c>
      <c r="H435" s="371">
        <v>5000</v>
      </c>
    </row>
    <row r="436" spans="1:8" s="117" customFormat="1" ht="12.75" x14ac:dyDescent="0.2">
      <c r="A436" s="199"/>
      <c r="B436" s="539"/>
      <c r="C436" s="399" t="s">
        <v>599</v>
      </c>
      <c r="D436" s="368"/>
      <c r="E436" s="369">
        <v>5000</v>
      </c>
      <c r="F436" s="370">
        <v>5000</v>
      </c>
      <c r="G436" s="370">
        <v>5000</v>
      </c>
      <c r="H436" s="371">
        <v>5000</v>
      </c>
    </row>
    <row r="437" spans="1:8" s="117" customFormat="1" ht="12.75" x14ac:dyDescent="0.2">
      <c r="A437" s="199"/>
      <c r="B437" s="540"/>
      <c r="C437" s="400" t="s">
        <v>244</v>
      </c>
      <c r="D437" s="368"/>
      <c r="E437" s="318"/>
      <c r="F437" s="123"/>
      <c r="G437" s="123"/>
      <c r="H437" s="208"/>
    </row>
    <row r="438" spans="1:8" s="117" customFormat="1" ht="12.75" x14ac:dyDescent="0.2">
      <c r="A438" s="199"/>
      <c r="B438" s="542" t="s">
        <v>37</v>
      </c>
      <c r="C438" s="105" t="s">
        <v>117</v>
      </c>
      <c r="D438" s="95">
        <v>0</v>
      </c>
      <c r="E438" s="95">
        <v>0</v>
      </c>
      <c r="F438" s="95">
        <v>0</v>
      </c>
      <c r="G438" s="95">
        <v>0</v>
      </c>
      <c r="H438" s="203">
        <v>0</v>
      </c>
    </row>
    <row r="439" spans="1:8" s="117" customFormat="1" ht="12.75" x14ac:dyDescent="0.2">
      <c r="A439" s="199"/>
      <c r="B439" s="539"/>
      <c r="C439" s="127" t="s">
        <v>124</v>
      </c>
      <c r="D439" s="93">
        <v>0</v>
      </c>
      <c r="E439" s="315">
        <v>0</v>
      </c>
      <c r="F439" s="92">
        <v>0</v>
      </c>
      <c r="G439" s="92">
        <v>0</v>
      </c>
      <c r="H439" s="202">
        <v>0</v>
      </c>
    </row>
    <row r="440" spans="1:8" s="136" customFormat="1" ht="12.75" x14ac:dyDescent="0.2">
      <c r="A440" s="199"/>
      <c r="B440" s="540"/>
      <c r="C440" s="336" t="s">
        <v>217</v>
      </c>
      <c r="D440" s="133"/>
      <c r="E440" s="318"/>
      <c r="F440" s="123"/>
      <c r="G440" s="123"/>
      <c r="H440" s="208"/>
    </row>
    <row r="441" spans="1:8" s="117" customFormat="1" ht="12.75" x14ac:dyDescent="0.2">
      <c r="A441" s="199"/>
      <c r="B441" s="790"/>
      <c r="C441" s="859"/>
      <c r="D441" s="860"/>
      <c r="E441" s="861"/>
      <c r="F441" s="862"/>
      <c r="G441" s="862"/>
      <c r="H441" s="863"/>
    </row>
    <row r="442" spans="1:8" s="117" customFormat="1" ht="12.75" x14ac:dyDescent="0.2">
      <c r="A442" s="199"/>
      <c r="B442" s="539" t="s">
        <v>40</v>
      </c>
      <c r="C442" s="798" t="s">
        <v>118</v>
      </c>
      <c r="D442" s="87">
        <v>1500</v>
      </c>
      <c r="E442" s="87">
        <v>2300</v>
      </c>
      <c r="F442" s="87">
        <v>500</v>
      </c>
      <c r="G442" s="87">
        <v>0</v>
      </c>
      <c r="H442" s="200">
        <v>0</v>
      </c>
    </row>
    <row r="443" spans="1:8" s="117" customFormat="1" ht="12.75" x14ac:dyDescent="0.2">
      <c r="A443" s="199"/>
      <c r="B443" s="539"/>
      <c r="C443" s="127" t="s">
        <v>124</v>
      </c>
      <c r="D443" s="93">
        <v>1500</v>
      </c>
      <c r="E443" s="315">
        <v>2300</v>
      </c>
      <c r="F443" s="92">
        <v>500</v>
      </c>
      <c r="G443" s="92">
        <v>0</v>
      </c>
      <c r="H443" s="92">
        <v>0</v>
      </c>
    </row>
    <row r="444" spans="1:8" s="117" customFormat="1" ht="12.75" x14ac:dyDescent="0.2">
      <c r="A444" s="199"/>
      <c r="B444" s="540"/>
      <c r="C444" s="336" t="s">
        <v>217</v>
      </c>
      <c r="D444" s="133"/>
      <c r="E444" s="318"/>
      <c r="F444" s="123"/>
      <c r="G444" s="123"/>
      <c r="H444" s="208"/>
    </row>
    <row r="445" spans="1:8" s="138" customFormat="1" ht="12.75" x14ac:dyDescent="0.2">
      <c r="A445" s="199"/>
      <c r="B445" s="540"/>
      <c r="C445" s="400" t="s">
        <v>434</v>
      </c>
      <c r="D445" s="365">
        <v>1500</v>
      </c>
      <c r="E445" s="366">
        <v>2000</v>
      </c>
      <c r="F445" s="355">
        <v>500</v>
      </c>
      <c r="G445" s="355"/>
      <c r="H445" s="367"/>
    </row>
    <row r="446" spans="1:8" s="117" customFormat="1" ht="22.5" x14ac:dyDescent="0.2">
      <c r="A446" s="199"/>
      <c r="B446" s="540"/>
      <c r="C446" s="400" t="s">
        <v>551</v>
      </c>
      <c r="D446" s="365"/>
      <c r="E446" s="366">
        <v>300</v>
      </c>
      <c r="F446" s="355"/>
      <c r="G446" s="355"/>
      <c r="H446" s="367"/>
    </row>
    <row r="447" spans="1:8" x14ac:dyDescent="0.2">
      <c r="A447" s="199"/>
      <c r="B447" s="542" t="s">
        <v>44</v>
      </c>
      <c r="C447" s="105" t="s">
        <v>119</v>
      </c>
      <c r="D447" s="95">
        <v>89777.78</v>
      </c>
      <c r="E447" s="95">
        <v>82777.78</v>
      </c>
      <c r="F447" s="95">
        <v>82777.78</v>
      </c>
      <c r="G447" s="95">
        <v>82777.78</v>
      </c>
      <c r="H447" s="203">
        <v>82777.78</v>
      </c>
    </row>
    <row r="448" spans="1:8" s="117" customFormat="1" ht="12.75" x14ac:dyDescent="0.2">
      <c r="A448" s="199"/>
      <c r="B448" s="539"/>
      <c r="C448" s="127" t="s">
        <v>124</v>
      </c>
      <c r="D448" s="93">
        <v>89777.78</v>
      </c>
      <c r="E448" s="315">
        <v>82777.78</v>
      </c>
      <c r="F448" s="92">
        <v>82777.78</v>
      </c>
      <c r="G448" s="92">
        <v>82777.78</v>
      </c>
      <c r="H448" s="92">
        <v>82777.78</v>
      </c>
    </row>
    <row r="449" spans="1:8" x14ac:dyDescent="0.2">
      <c r="A449" s="199"/>
      <c r="B449" s="540"/>
      <c r="C449" s="336" t="s">
        <v>217</v>
      </c>
      <c r="D449" s="133"/>
      <c r="E449" s="318"/>
      <c r="F449" s="123"/>
      <c r="G449" s="123"/>
      <c r="H449" s="208"/>
    </row>
    <row r="450" spans="1:8" s="117" customFormat="1" ht="22.5" x14ac:dyDescent="0.2">
      <c r="A450" s="199"/>
      <c r="B450" s="539"/>
      <c r="C450" s="356" t="s">
        <v>261</v>
      </c>
      <c r="D450" s="131">
        <v>52777.78</v>
      </c>
      <c r="E450" s="322">
        <v>52777.78</v>
      </c>
      <c r="F450" s="132">
        <v>52777.78</v>
      </c>
      <c r="G450" s="132">
        <v>52777.78</v>
      </c>
      <c r="H450" s="213">
        <v>52777.78</v>
      </c>
    </row>
    <row r="451" spans="1:8" s="117" customFormat="1" ht="22.5" x14ac:dyDescent="0.2">
      <c r="A451" s="199"/>
      <c r="B451" s="539"/>
      <c r="C451" s="130" t="s">
        <v>359</v>
      </c>
      <c r="D451" s="131">
        <v>30000</v>
      </c>
      <c r="E451" s="322">
        <v>30000</v>
      </c>
      <c r="F451" s="132">
        <v>30000</v>
      </c>
      <c r="G451" s="785">
        <v>30000</v>
      </c>
      <c r="H451" s="786">
        <v>30000</v>
      </c>
    </row>
    <row r="452" spans="1:8" s="117" customFormat="1" ht="12.75" x14ac:dyDescent="0.2">
      <c r="A452" s="199"/>
      <c r="B452" s="539"/>
      <c r="C452" s="130" t="s">
        <v>437</v>
      </c>
      <c r="D452" s="131">
        <v>7000</v>
      </c>
      <c r="E452" s="322"/>
      <c r="F452" s="132"/>
      <c r="G452" s="132"/>
      <c r="H452" s="213"/>
    </row>
    <row r="453" spans="1:8" x14ac:dyDescent="0.2">
      <c r="A453" s="199"/>
      <c r="B453" s="539"/>
      <c r="C453" s="130"/>
      <c r="D453" s="131"/>
      <c r="E453" s="322"/>
      <c r="F453" s="132"/>
      <c r="G453" s="132"/>
      <c r="H453" s="213"/>
    </row>
    <row r="454" spans="1:8" x14ac:dyDescent="0.2">
      <c r="A454" s="199"/>
      <c r="B454" s="539"/>
      <c r="C454" s="130"/>
      <c r="D454" s="131"/>
      <c r="E454" s="322"/>
      <c r="F454" s="132"/>
      <c r="G454" s="132"/>
      <c r="H454" s="213"/>
    </row>
    <row r="455" spans="1:8" s="117" customFormat="1" ht="12.75" x14ac:dyDescent="0.2">
      <c r="A455" s="199"/>
      <c r="B455" s="542" t="s">
        <v>50</v>
      </c>
      <c r="C455" s="128" t="s">
        <v>234</v>
      </c>
      <c r="D455" s="95">
        <v>950</v>
      </c>
      <c r="E455" s="95">
        <v>950</v>
      </c>
      <c r="F455" s="95">
        <v>500</v>
      </c>
      <c r="G455" s="95">
        <v>500</v>
      </c>
      <c r="H455" s="203">
        <v>500</v>
      </c>
    </row>
    <row r="456" spans="1:8" s="117" customFormat="1" ht="12.75" x14ac:dyDescent="0.2">
      <c r="A456" s="199"/>
      <c r="B456" s="539"/>
      <c r="C456" s="127" t="s">
        <v>124</v>
      </c>
      <c r="D456" s="172">
        <v>950</v>
      </c>
      <c r="E456" s="315">
        <v>950</v>
      </c>
      <c r="F456" s="92">
        <v>500</v>
      </c>
      <c r="G456" s="92">
        <v>500</v>
      </c>
      <c r="H456" s="202">
        <v>500</v>
      </c>
    </row>
    <row r="457" spans="1:8" x14ac:dyDescent="0.2">
      <c r="A457" s="199"/>
      <c r="B457" s="540"/>
      <c r="C457" s="336" t="s">
        <v>217</v>
      </c>
      <c r="D457" s="133"/>
      <c r="E457" s="318"/>
      <c r="F457" s="123"/>
      <c r="G457" s="123"/>
      <c r="H457" s="208"/>
    </row>
    <row r="458" spans="1:8" s="117" customFormat="1" ht="12.75" x14ac:dyDescent="0.2">
      <c r="A458" s="199"/>
      <c r="B458" s="540"/>
      <c r="C458" s="356" t="s">
        <v>262</v>
      </c>
      <c r="D458" s="365">
        <v>450</v>
      </c>
      <c r="E458" s="318">
        <v>450</v>
      </c>
      <c r="F458" s="123"/>
      <c r="G458" s="123"/>
      <c r="H458" s="208"/>
    </row>
    <row r="459" spans="1:8" x14ac:dyDescent="0.2">
      <c r="A459" s="199"/>
      <c r="B459" s="540"/>
      <c r="C459" s="372" t="s">
        <v>204</v>
      </c>
      <c r="D459" s="365">
        <v>500</v>
      </c>
      <c r="E459" s="318">
        <v>500</v>
      </c>
      <c r="F459" s="123">
        <v>500</v>
      </c>
      <c r="G459" s="123">
        <v>500</v>
      </c>
      <c r="H459" s="208">
        <v>500</v>
      </c>
    </row>
    <row r="460" spans="1:8" x14ac:dyDescent="0.2">
      <c r="A460" s="199"/>
      <c r="B460" s="542" t="s">
        <v>53</v>
      </c>
      <c r="C460" s="105" t="s">
        <v>223</v>
      </c>
      <c r="D460" s="95">
        <v>8567.82</v>
      </c>
      <c r="E460" s="95">
        <v>9325.76</v>
      </c>
      <c r="F460" s="95">
        <v>10500</v>
      </c>
      <c r="G460" s="95">
        <v>10500</v>
      </c>
      <c r="H460" s="203">
        <v>10500</v>
      </c>
    </row>
    <row r="461" spans="1:8" x14ac:dyDescent="0.2">
      <c r="A461" s="199"/>
      <c r="B461" s="539"/>
      <c r="C461" s="127" t="s">
        <v>124</v>
      </c>
      <c r="D461" s="93">
        <v>8567.82</v>
      </c>
      <c r="E461" s="584">
        <v>9325.76</v>
      </c>
      <c r="F461" s="92">
        <v>10500</v>
      </c>
      <c r="G461" s="92">
        <v>10500</v>
      </c>
      <c r="H461" s="202">
        <v>10500</v>
      </c>
    </row>
    <row r="462" spans="1:8" s="96" customFormat="1" ht="12.75" x14ac:dyDescent="0.2">
      <c r="A462" s="199"/>
      <c r="B462" s="540"/>
      <c r="C462" s="336" t="s">
        <v>217</v>
      </c>
      <c r="D462" s="133"/>
      <c r="E462" s="318"/>
      <c r="F462" s="123"/>
      <c r="G462" s="123"/>
      <c r="H462" s="208"/>
    </row>
    <row r="463" spans="1:8" s="117" customFormat="1" ht="12.75" x14ac:dyDescent="0.2">
      <c r="A463" s="199"/>
      <c r="B463" s="540"/>
      <c r="C463" s="373" t="s">
        <v>554</v>
      </c>
      <c r="D463" s="365">
        <v>4567.82</v>
      </c>
      <c r="E463" s="366">
        <v>5325.76</v>
      </c>
      <c r="F463" s="355">
        <v>4500</v>
      </c>
      <c r="G463" s="355">
        <v>4500</v>
      </c>
      <c r="H463" s="367">
        <v>4500</v>
      </c>
    </row>
    <row r="464" spans="1:8" s="117" customFormat="1" ht="12.75" x14ac:dyDescent="0.2">
      <c r="A464" s="199"/>
      <c r="B464" s="540"/>
      <c r="C464" s="400" t="s">
        <v>455</v>
      </c>
      <c r="D464" s="133">
        <v>4000</v>
      </c>
      <c r="E464" s="318"/>
      <c r="F464" s="123"/>
      <c r="G464" s="123"/>
      <c r="H464" s="208"/>
    </row>
    <row r="465" spans="1:8" s="117" customFormat="1" ht="13.5" thickBot="1" x14ac:dyDescent="0.25">
      <c r="A465" s="199"/>
      <c r="B465" s="606"/>
      <c r="C465" s="721" t="s">
        <v>360</v>
      </c>
      <c r="D465" s="696"/>
      <c r="E465" s="697">
        <v>4000</v>
      </c>
      <c r="F465" s="698">
        <v>6000</v>
      </c>
      <c r="G465" s="698">
        <v>6000</v>
      </c>
      <c r="H465" s="699">
        <v>6000</v>
      </c>
    </row>
    <row r="466" spans="1:8" s="117" customFormat="1" ht="12.75" x14ac:dyDescent="0.2">
      <c r="A466" s="199"/>
      <c r="B466" s="690" t="s">
        <v>59</v>
      </c>
      <c r="C466" s="700" t="s">
        <v>226</v>
      </c>
      <c r="D466" s="692">
        <v>11000</v>
      </c>
      <c r="E466" s="692">
        <v>30000</v>
      </c>
      <c r="F466" s="692">
        <v>59000</v>
      </c>
      <c r="G466" s="692">
        <v>59000</v>
      </c>
      <c r="H466" s="693">
        <v>0</v>
      </c>
    </row>
    <row r="467" spans="1:8" s="96" customFormat="1" ht="12.75" x14ac:dyDescent="0.2">
      <c r="A467" s="199"/>
      <c r="B467" s="543"/>
      <c r="C467" s="295" t="s">
        <v>439</v>
      </c>
      <c r="D467" s="93">
        <v>11000</v>
      </c>
      <c r="E467" s="315">
        <v>30000</v>
      </c>
      <c r="F467" s="92">
        <v>59000</v>
      </c>
      <c r="G467" s="92">
        <v>59000</v>
      </c>
      <c r="H467" s="202">
        <v>0</v>
      </c>
    </row>
    <row r="468" spans="1:8" s="117" customFormat="1" ht="12.75" x14ac:dyDescent="0.2">
      <c r="A468" s="199"/>
      <c r="B468" s="540"/>
      <c r="C468" s="336" t="s">
        <v>217</v>
      </c>
      <c r="D468" s="133"/>
      <c r="E468" s="318"/>
      <c r="F468" s="123"/>
      <c r="G468" s="123"/>
      <c r="H468" s="208"/>
    </row>
    <row r="469" spans="1:8" s="117" customFormat="1" ht="12.75" x14ac:dyDescent="0.2">
      <c r="A469" s="199"/>
      <c r="B469" s="540"/>
      <c r="C469" s="373" t="s">
        <v>440</v>
      </c>
      <c r="D469" s="365">
        <v>11000</v>
      </c>
      <c r="E469" s="366">
        <v>29000</v>
      </c>
      <c r="F469" s="355">
        <v>9000</v>
      </c>
      <c r="G469" s="355"/>
      <c r="H469" s="367"/>
    </row>
    <row r="470" spans="1:8" s="96" customFormat="1" ht="12.75" x14ac:dyDescent="0.2">
      <c r="A470" s="199"/>
      <c r="B470" s="540"/>
      <c r="C470" s="400" t="s">
        <v>441</v>
      </c>
      <c r="D470" s="133"/>
      <c r="E470" s="318"/>
      <c r="F470" s="123">
        <v>50000</v>
      </c>
      <c r="G470" s="123">
        <v>59000</v>
      </c>
      <c r="H470" s="208"/>
    </row>
    <row r="471" spans="1:8" s="117" customFormat="1" ht="12.75" x14ac:dyDescent="0.2">
      <c r="A471" s="199"/>
      <c r="B471" s="543"/>
      <c r="C471" s="130" t="s">
        <v>582</v>
      </c>
      <c r="D471" s="131"/>
      <c r="E471" s="322">
        <v>1000</v>
      </c>
      <c r="F471" s="132"/>
      <c r="G471" s="132"/>
      <c r="H471" s="213"/>
    </row>
    <row r="472" spans="1:8" s="96" customFormat="1" ht="12.75" x14ac:dyDescent="0.2">
      <c r="A472" s="199"/>
      <c r="B472" s="542" t="s">
        <v>62</v>
      </c>
      <c r="C472" s="134" t="s">
        <v>235</v>
      </c>
      <c r="D472" s="112">
        <v>12000</v>
      </c>
      <c r="E472" s="112">
        <v>20850</v>
      </c>
      <c r="F472" s="112">
        <v>20500</v>
      </c>
      <c r="G472" s="112">
        <v>20000</v>
      </c>
      <c r="H472" s="214">
        <v>20000</v>
      </c>
    </row>
    <row r="473" spans="1:8" s="117" customFormat="1" ht="12.75" x14ac:dyDescent="0.2">
      <c r="A473" s="199"/>
      <c r="B473" s="539"/>
      <c r="C473" s="127" t="s">
        <v>124</v>
      </c>
      <c r="D473" s="93">
        <v>12000</v>
      </c>
      <c r="E473" s="93">
        <v>20850</v>
      </c>
      <c r="F473" s="93">
        <v>20500</v>
      </c>
      <c r="G473" s="93">
        <v>20000</v>
      </c>
      <c r="H473" s="393">
        <v>20000</v>
      </c>
    </row>
    <row r="474" spans="1:8" s="96" customFormat="1" ht="12.75" x14ac:dyDescent="0.2">
      <c r="A474" s="199"/>
      <c r="B474" s="540"/>
      <c r="C474" s="336" t="s">
        <v>217</v>
      </c>
      <c r="D474" s="133"/>
      <c r="E474" s="318"/>
      <c r="F474" s="123"/>
      <c r="G474" s="123"/>
      <c r="H474" s="208"/>
    </row>
    <row r="475" spans="1:8" s="117" customFormat="1" ht="12.75" x14ac:dyDescent="0.2">
      <c r="A475" s="199"/>
      <c r="B475" s="539"/>
      <c r="C475" s="356" t="s">
        <v>191</v>
      </c>
      <c r="D475" s="368">
        <v>3000</v>
      </c>
      <c r="E475" s="369">
        <v>1500</v>
      </c>
      <c r="F475" s="370">
        <v>3000</v>
      </c>
      <c r="G475" s="370">
        <v>3000</v>
      </c>
      <c r="H475" s="371">
        <v>3000</v>
      </c>
    </row>
    <row r="476" spans="1:8" x14ac:dyDescent="0.2">
      <c r="A476" s="199"/>
      <c r="B476" s="539"/>
      <c r="C476" s="357" t="s">
        <v>555</v>
      </c>
      <c r="D476" s="368">
        <v>650</v>
      </c>
      <c r="E476" s="369">
        <v>1000</v>
      </c>
      <c r="F476" s="370"/>
      <c r="G476" s="370"/>
      <c r="H476" s="371"/>
    </row>
    <row r="477" spans="1:8" x14ac:dyDescent="0.2">
      <c r="A477" s="199"/>
      <c r="B477" s="539"/>
      <c r="C477" s="357" t="s">
        <v>556</v>
      </c>
      <c r="D477" s="401"/>
      <c r="E477" s="369">
        <v>5000</v>
      </c>
      <c r="F477" s="370">
        <v>3500</v>
      </c>
      <c r="G477" s="370"/>
      <c r="H477" s="371"/>
    </row>
    <row r="478" spans="1:8" s="117" customFormat="1" ht="12.75" x14ac:dyDescent="0.2">
      <c r="A478" s="199"/>
      <c r="B478" s="539"/>
      <c r="C478" s="357" t="s">
        <v>338</v>
      </c>
      <c r="D478" s="401">
        <v>1200</v>
      </c>
      <c r="E478" s="369">
        <v>500</v>
      </c>
      <c r="F478" s="370">
        <v>1000</v>
      </c>
      <c r="G478" s="370">
        <v>1000</v>
      </c>
      <c r="H478" s="371">
        <v>1000</v>
      </c>
    </row>
    <row r="479" spans="1:8" s="117" customFormat="1" ht="12.75" x14ac:dyDescent="0.2">
      <c r="A479" s="199"/>
      <c r="B479" s="539"/>
      <c r="C479" s="357" t="s">
        <v>191</v>
      </c>
      <c r="D479" s="368">
        <v>3500</v>
      </c>
      <c r="E479" s="369">
        <v>1500</v>
      </c>
      <c r="F479" s="370">
        <v>3500</v>
      </c>
      <c r="G479" s="370">
        <v>3500</v>
      </c>
      <c r="H479" s="371">
        <v>3500</v>
      </c>
    </row>
    <row r="480" spans="1:8" s="117" customFormat="1" ht="12.75" x14ac:dyDescent="0.2">
      <c r="A480" s="199"/>
      <c r="B480" s="539"/>
      <c r="C480" s="357" t="s">
        <v>337</v>
      </c>
      <c r="D480" s="401">
        <v>300</v>
      </c>
      <c r="E480" s="369">
        <v>300</v>
      </c>
      <c r="F480" s="370">
        <v>500</v>
      </c>
      <c r="G480" s="370">
        <v>500</v>
      </c>
      <c r="H480" s="371">
        <v>500</v>
      </c>
    </row>
    <row r="481" spans="1:8" x14ac:dyDescent="0.2">
      <c r="A481" s="199"/>
      <c r="B481" s="539"/>
      <c r="C481" s="357" t="s">
        <v>557</v>
      </c>
      <c r="D481" s="401"/>
      <c r="E481" s="369">
        <v>3000</v>
      </c>
      <c r="F481" s="370">
        <v>2000</v>
      </c>
      <c r="G481" s="370"/>
      <c r="H481" s="371"/>
    </row>
    <row r="482" spans="1:8" s="117" customFormat="1" ht="12.75" x14ac:dyDescent="0.2">
      <c r="A482" s="199"/>
      <c r="B482" s="539"/>
      <c r="C482" s="357" t="s">
        <v>558</v>
      </c>
      <c r="D482" s="368"/>
      <c r="E482" s="369">
        <v>4700</v>
      </c>
      <c r="F482" s="370"/>
      <c r="G482" s="370"/>
      <c r="H482" s="371"/>
    </row>
    <row r="483" spans="1:8" s="117" customFormat="1" ht="12.75" x14ac:dyDescent="0.2">
      <c r="A483" s="199"/>
      <c r="B483" s="539"/>
      <c r="C483" s="357" t="s">
        <v>559</v>
      </c>
      <c r="D483" s="401"/>
      <c r="E483" s="369">
        <v>1000</v>
      </c>
      <c r="F483" s="370"/>
      <c r="G483" s="370"/>
      <c r="H483" s="371"/>
    </row>
    <row r="484" spans="1:8" x14ac:dyDescent="0.2">
      <c r="A484" s="199"/>
      <c r="B484" s="539"/>
      <c r="C484" s="357" t="s">
        <v>560</v>
      </c>
      <c r="D484" s="368"/>
      <c r="E484" s="369">
        <v>200</v>
      </c>
      <c r="F484" s="370"/>
      <c r="G484" s="370"/>
      <c r="H484" s="371"/>
    </row>
    <row r="485" spans="1:8" s="117" customFormat="1" ht="12.75" x14ac:dyDescent="0.2">
      <c r="A485" s="199"/>
      <c r="B485" s="539"/>
      <c r="C485" s="357" t="s">
        <v>367</v>
      </c>
      <c r="D485" s="401"/>
      <c r="E485" s="369">
        <v>1500</v>
      </c>
      <c r="F485" s="370"/>
      <c r="G485" s="370"/>
      <c r="H485" s="371"/>
    </row>
    <row r="486" spans="1:8" ht="22.5" x14ac:dyDescent="0.2">
      <c r="A486" s="199"/>
      <c r="B486" s="539"/>
      <c r="C486" s="357" t="s">
        <v>561</v>
      </c>
      <c r="D486" s="401"/>
      <c r="E486" s="369">
        <v>150</v>
      </c>
      <c r="F486" s="370"/>
      <c r="G486" s="370"/>
      <c r="H486" s="371"/>
    </row>
    <row r="487" spans="1:8" s="117" customFormat="1" ht="12.75" x14ac:dyDescent="0.2">
      <c r="A487" s="199"/>
      <c r="B487" s="539"/>
      <c r="C487" s="357" t="s">
        <v>366</v>
      </c>
      <c r="D487" s="368">
        <v>500</v>
      </c>
      <c r="E487" s="369">
        <v>500</v>
      </c>
      <c r="F487" s="370"/>
      <c r="G487" s="370"/>
      <c r="H487" s="371"/>
    </row>
    <row r="488" spans="1:8" x14ac:dyDescent="0.2">
      <c r="A488" s="199"/>
      <c r="B488" s="539"/>
      <c r="C488" s="357" t="s">
        <v>339</v>
      </c>
      <c r="D488" s="401"/>
      <c r="E488" s="369"/>
      <c r="F488" s="370">
        <v>2000</v>
      </c>
      <c r="G488" s="370"/>
      <c r="H488" s="371"/>
    </row>
    <row r="489" spans="1:8" s="117" customFormat="1" ht="22.5" x14ac:dyDescent="0.2">
      <c r="A489" s="199"/>
      <c r="B489" s="539"/>
      <c r="C489" s="357" t="s">
        <v>365</v>
      </c>
      <c r="D489" s="401"/>
      <c r="E489" s="369"/>
      <c r="F489" s="370">
        <v>3000</v>
      </c>
      <c r="G489" s="370"/>
      <c r="H489" s="371"/>
    </row>
    <row r="490" spans="1:8" x14ac:dyDescent="0.2">
      <c r="A490" s="199"/>
      <c r="B490" s="539"/>
      <c r="C490" s="357" t="s">
        <v>368</v>
      </c>
      <c r="D490" s="401"/>
      <c r="E490" s="369"/>
      <c r="F490" s="370">
        <v>2000</v>
      </c>
      <c r="G490" s="370"/>
      <c r="H490" s="371"/>
    </row>
    <row r="491" spans="1:8" s="117" customFormat="1" ht="12.75" x14ac:dyDescent="0.2">
      <c r="A491" s="199"/>
      <c r="B491" s="539"/>
      <c r="C491" s="357" t="s">
        <v>369</v>
      </c>
      <c r="D491" s="401"/>
      <c r="E491" s="369"/>
      <c r="F491" s="370"/>
      <c r="G491" s="370">
        <v>12000</v>
      </c>
      <c r="H491" s="371">
        <v>12000</v>
      </c>
    </row>
    <row r="492" spans="1:8" s="117" customFormat="1" ht="12.75" x14ac:dyDescent="0.2">
      <c r="A492" s="199"/>
      <c r="B492" s="539"/>
      <c r="C492" s="357" t="s">
        <v>282</v>
      </c>
      <c r="D492" s="368">
        <v>2850</v>
      </c>
      <c r="E492" s="369"/>
      <c r="F492" s="370"/>
      <c r="G492" s="370"/>
      <c r="H492" s="371"/>
    </row>
    <row r="493" spans="1:8" s="117" customFormat="1" ht="12.75" x14ac:dyDescent="0.2">
      <c r="A493" s="199"/>
      <c r="B493" s="542" t="s">
        <v>211</v>
      </c>
      <c r="C493" s="134" t="s">
        <v>283</v>
      </c>
      <c r="D493" s="112">
        <v>200</v>
      </c>
      <c r="E493" s="112">
        <v>0</v>
      </c>
      <c r="F493" s="112">
        <v>0</v>
      </c>
      <c r="G493" s="112">
        <v>0</v>
      </c>
      <c r="H493" s="214">
        <v>0</v>
      </c>
    </row>
    <row r="494" spans="1:8" ht="12" thickBot="1" x14ac:dyDescent="0.25">
      <c r="A494" s="605"/>
      <c r="B494" s="694"/>
      <c r="C494" s="722" t="s">
        <v>284</v>
      </c>
      <c r="D494" s="703">
        <v>200</v>
      </c>
      <c r="E494" s="723"/>
      <c r="F494" s="724"/>
      <c r="G494" s="724"/>
      <c r="H494" s="725"/>
    </row>
    <row r="495" spans="1:8" s="117" customFormat="1" ht="13.5" thickBot="1" x14ac:dyDescent="0.25">
      <c r="A495" s="726">
        <v>923</v>
      </c>
      <c r="B495" s="727" t="s">
        <v>16</v>
      </c>
      <c r="C495" s="728" t="s">
        <v>126</v>
      </c>
      <c r="D495" s="729">
        <v>301224.04000000004</v>
      </c>
      <c r="E495" s="729">
        <v>304307.33</v>
      </c>
      <c r="F495" s="729">
        <v>220000</v>
      </c>
      <c r="G495" s="729">
        <v>200000</v>
      </c>
      <c r="H495" s="730">
        <v>220000</v>
      </c>
    </row>
    <row r="496" spans="1:8" s="117" customFormat="1" ht="12.75" x14ac:dyDescent="0.2">
      <c r="A496" s="689"/>
      <c r="B496" s="731" t="s">
        <v>14</v>
      </c>
      <c r="C496" s="691" t="s">
        <v>108</v>
      </c>
      <c r="D496" s="692">
        <v>0</v>
      </c>
      <c r="E496" s="692">
        <v>0</v>
      </c>
      <c r="F496" s="732" t="s">
        <v>16</v>
      </c>
      <c r="G496" s="732" t="s">
        <v>16</v>
      </c>
      <c r="H496" s="733" t="s">
        <v>16</v>
      </c>
    </row>
    <row r="497" spans="1:8" x14ac:dyDescent="0.2">
      <c r="A497" s="199"/>
      <c r="B497" s="552"/>
      <c r="C497" s="324"/>
      <c r="D497" s="402"/>
      <c r="E497" s="337"/>
      <c r="F497" s="325"/>
      <c r="G497" s="325"/>
      <c r="H497" s="326"/>
    </row>
    <row r="498" spans="1:8" x14ac:dyDescent="0.2">
      <c r="A498" s="199"/>
      <c r="B498" s="542" t="s">
        <v>21</v>
      </c>
      <c r="C498" s="105" t="s">
        <v>111</v>
      </c>
      <c r="D498" s="103">
        <v>8257.5</v>
      </c>
      <c r="E498" s="103">
        <v>7705</v>
      </c>
      <c r="F498" s="376" t="s">
        <v>16</v>
      </c>
      <c r="G498" s="376" t="s">
        <v>16</v>
      </c>
      <c r="H498" s="394" t="s">
        <v>16</v>
      </c>
    </row>
    <row r="499" spans="1:8" s="117" customFormat="1" ht="12.75" x14ac:dyDescent="0.2">
      <c r="A499" s="199"/>
      <c r="B499" s="560"/>
      <c r="C499" s="518" t="s">
        <v>616</v>
      </c>
      <c r="D499" s="525">
        <v>800</v>
      </c>
      <c r="E499" s="527">
        <v>400</v>
      </c>
      <c r="F499" s="355"/>
      <c r="G499" s="355"/>
      <c r="H499" s="367"/>
    </row>
    <row r="500" spans="1:8" s="117" customFormat="1" ht="12.75" x14ac:dyDescent="0.2">
      <c r="A500" s="199"/>
      <c r="B500" s="560"/>
      <c r="C500" s="518" t="s">
        <v>617</v>
      </c>
      <c r="D500" s="525">
        <v>600</v>
      </c>
      <c r="E500" s="527">
        <v>300</v>
      </c>
      <c r="F500" s="355"/>
      <c r="G500" s="355"/>
      <c r="H500" s="367"/>
    </row>
    <row r="501" spans="1:8" x14ac:dyDescent="0.2">
      <c r="A501" s="199"/>
      <c r="B501" s="544"/>
      <c r="C501" s="518" t="s">
        <v>620</v>
      </c>
      <c r="D501" s="525">
        <v>900</v>
      </c>
      <c r="E501" s="527">
        <v>800</v>
      </c>
      <c r="F501" s="370"/>
      <c r="G501" s="370"/>
      <c r="H501" s="371"/>
    </row>
    <row r="502" spans="1:8" s="117" customFormat="1" ht="12.75" x14ac:dyDescent="0.2">
      <c r="A502" s="199"/>
      <c r="B502" s="560"/>
      <c r="C502" s="518" t="s">
        <v>621</v>
      </c>
      <c r="D502" s="525">
        <v>800</v>
      </c>
      <c r="E502" s="527">
        <v>700</v>
      </c>
      <c r="F502" s="355"/>
      <c r="G502" s="355"/>
      <c r="H502" s="367"/>
    </row>
    <row r="503" spans="1:8" x14ac:dyDescent="0.2">
      <c r="A503" s="199"/>
      <c r="B503" s="544"/>
      <c r="C503" s="518" t="s">
        <v>622</v>
      </c>
      <c r="D503" s="525">
        <v>150</v>
      </c>
      <c r="E503" s="527">
        <v>1455</v>
      </c>
      <c r="F503" s="370"/>
      <c r="G503" s="370"/>
      <c r="H503" s="371"/>
    </row>
    <row r="504" spans="1:8" x14ac:dyDescent="0.2">
      <c r="A504" s="199"/>
      <c r="B504" s="544"/>
      <c r="C504" s="523" t="s">
        <v>623</v>
      </c>
      <c r="D504" s="525">
        <v>206</v>
      </c>
      <c r="E504" s="527">
        <v>500</v>
      </c>
      <c r="F504" s="370"/>
      <c r="G504" s="370"/>
      <c r="H504" s="371"/>
    </row>
    <row r="505" spans="1:8" x14ac:dyDescent="0.2">
      <c r="A505" s="199"/>
      <c r="B505" s="560"/>
      <c r="C505" s="523" t="s">
        <v>624</v>
      </c>
      <c r="D505" s="525">
        <v>206</v>
      </c>
      <c r="E505" s="527">
        <v>1410</v>
      </c>
      <c r="F505" s="355"/>
      <c r="G505" s="355"/>
      <c r="H505" s="367"/>
    </row>
    <row r="506" spans="1:8" x14ac:dyDescent="0.2">
      <c r="A506" s="199"/>
      <c r="B506" s="560"/>
      <c r="C506" s="518" t="s">
        <v>625</v>
      </c>
      <c r="D506" s="525">
        <v>373</v>
      </c>
      <c r="E506" s="526">
        <v>500</v>
      </c>
      <c r="F506" s="355"/>
      <c r="G506" s="355"/>
      <c r="H506" s="367"/>
    </row>
    <row r="507" spans="1:8" s="106" customFormat="1" ht="12.75" x14ac:dyDescent="0.2">
      <c r="A507" s="199"/>
      <c r="B507" s="544"/>
      <c r="C507" s="518" t="s">
        <v>626</v>
      </c>
      <c r="D507" s="525">
        <v>878</v>
      </c>
      <c r="E507" s="526">
        <v>1070</v>
      </c>
      <c r="F507" s="370"/>
      <c r="G507" s="370"/>
      <c r="H507" s="371"/>
    </row>
    <row r="508" spans="1:8" s="106" customFormat="1" ht="22.5" x14ac:dyDescent="0.2">
      <c r="A508" s="199"/>
      <c r="B508" s="560"/>
      <c r="C508" s="518" t="s">
        <v>627</v>
      </c>
      <c r="D508" s="525">
        <v>15</v>
      </c>
      <c r="E508" s="527">
        <v>10</v>
      </c>
      <c r="F508" s="355"/>
      <c r="G508" s="355"/>
      <c r="H508" s="367"/>
    </row>
    <row r="509" spans="1:8" s="106" customFormat="1" ht="22.5" x14ac:dyDescent="0.2">
      <c r="A509" s="199"/>
      <c r="B509" s="560"/>
      <c r="C509" s="518" t="s">
        <v>618</v>
      </c>
      <c r="D509" s="814">
        <v>0</v>
      </c>
      <c r="E509" s="613">
        <v>50</v>
      </c>
      <c r="F509" s="355"/>
      <c r="G509" s="355"/>
      <c r="H509" s="367"/>
    </row>
    <row r="510" spans="1:8" s="106" customFormat="1" ht="22.5" x14ac:dyDescent="0.2">
      <c r="A510" s="199"/>
      <c r="B510" s="560"/>
      <c r="C510" s="518" t="s">
        <v>628</v>
      </c>
      <c r="D510" s="525">
        <v>15</v>
      </c>
      <c r="E510" s="526">
        <v>15</v>
      </c>
      <c r="F510" s="355"/>
      <c r="G510" s="355"/>
      <c r="H510" s="367"/>
    </row>
    <row r="511" spans="1:8" x14ac:dyDescent="0.2">
      <c r="A511" s="199"/>
      <c r="B511" s="560"/>
      <c r="C511" s="518" t="s">
        <v>619</v>
      </c>
      <c r="D511" s="814">
        <v>0</v>
      </c>
      <c r="E511" s="815">
        <v>35</v>
      </c>
      <c r="F511" s="355"/>
      <c r="G511" s="355"/>
      <c r="H511" s="367"/>
    </row>
    <row r="512" spans="1:8" x14ac:dyDescent="0.2">
      <c r="A512" s="199"/>
      <c r="B512" s="560"/>
      <c r="C512" s="518" t="s">
        <v>629</v>
      </c>
      <c r="D512" s="525">
        <v>5</v>
      </c>
      <c r="E512" s="527">
        <v>100</v>
      </c>
      <c r="F512" s="355"/>
      <c r="G512" s="355"/>
      <c r="H512" s="367"/>
    </row>
    <row r="513" spans="1:8" x14ac:dyDescent="0.2">
      <c r="A513" s="199"/>
      <c r="B513" s="544"/>
      <c r="C513" s="518" t="s">
        <v>630</v>
      </c>
      <c r="D513" s="525">
        <v>5</v>
      </c>
      <c r="E513" s="527">
        <v>100</v>
      </c>
      <c r="F513" s="370"/>
      <c r="G513" s="370"/>
      <c r="H513" s="371"/>
    </row>
    <row r="514" spans="1:8" x14ac:dyDescent="0.2">
      <c r="A514" s="199"/>
      <c r="B514" s="560"/>
      <c r="C514" s="523" t="s">
        <v>631</v>
      </c>
      <c r="D514" s="525">
        <v>60</v>
      </c>
      <c r="E514" s="519">
        <v>200</v>
      </c>
      <c r="F514" s="355"/>
      <c r="G514" s="355"/>
      <c r="H514" s="367"/>
    </row>
    <row r="515" spans="1:8" x14ac:dyDescent="0.2">
      <c r="A515" s="199"/>
      <c r="B515" s="544"/>
      <c r="C515" s="523" t="s">
        <v>632</v>
      </c>
      <c r="D515" s="525">
        <v>0</v>
      </c>
      <c r="E515" s="519">
        <v>60</v>
      </c>
      <c r="F515" s="370"/>
      <c r="G515" s="370"/>
      <c r="H515" s="371"/>
    </row>
    <row r="516" spans="1:8" s="96" customFormat="1" ht="12.75" x14ac:dyDescent="0.2">
      <c r="A516" s="199"/>
      <c r="B516" s="544"/>
      <c r="C516" s="518" t="s">
        <v>633</v>
      </c>
      <c r="D516" s="525">
        <v>3244.5</v>
      </c>
      <c r="E516" s="526"/>
      <c r="F516" s="370"/>
      <c r="G516" s="370"/>
      <c r="H516" s="371"/>
    </row>
    <row r="517" spans="1:8" x14ac:dyDescent="0.2">
      <c r="A517" s="199"/>
      <c r="B517" s="552" t="s">
        <v>23</v>
      </c>
      <c r="C517" s="128" t="s">
        <v>112</v>
      </c>
      <c r="D517" s="95">
        <v>0</v>
      </c>
      <c r="E517" s="95">
        <v>0</v>
      </c>
      <c r="F517" s="376" t="s">
        <v>16</v>
      </c>
      <c r="G517" s="376" t="s">
        <v>16</v>
      </c>
      <c r="H517" s="394" t="s">
        <v>16</v>
      </c>
    </row>
    <row r="518" spans="1:8" x14ac:dyDescent="0.2">
      <c r="A518" s="199"/>
      <c r="B518" s="539"/>
      <c r="C518" s="816" t="s">
        <v>285</v>
      </c>
      <c r="D518" s="403">
        <v>0</v>
      </c>
      <c r="E518" s="369">
        <v>0</v>
      </c>
      <c r="F518" s="89"/>
      <c r="G518" s="89"/>
      <c r="H518" s="201"/>
    </row>
    <row r="519" spans="1:8" s="145" customFormat="1" ht="15" x14ac:dyDescent="0.2">
      <c r="A519" s="199"/>
      <c r="B519" s="552" t="s">
        <v>27</v>
      </c>
      <c r="C519" s="128" t="s">
        <v>114</v>
      </c>
      <c r="D519" s="95">
        <v>4222</v>
      </c>
      <c r="E519" s="95">
        <v>1574.2</v>
      </c>
      <c r="F519" s="376" t="s">
        <v>16</v>
      </c>
      <c r="G519" s="376" t="s">
        <v>16</v>
      </c>
      <c r="H519" s="394" t="s">
        <v>16</v>
      </c>
    </row>
    <row r="520" spans="1:8" ht="22.5" x14ac:dyDescent="0.2">
      <c r="A520" s="199"/>
      <c r="B520" s="539"/>
      <c r="C520" s="523" t="s">
        <v>634</v>
      </c>
      <c r="D520" s="403">
        <v>167</v>
      </c>
      <c r="E520" s="369">
        <v>167</v>
      </c>
      <c r="F520" s="89"/>
      <c r="G520" s="89"/>
      <c r="H520" s="201"/>
    </row>
    <row r="521" spans="1:8" ht="22.5" x14ac:dyDescent="0.2">
      <c r="A521" s="199"/>
      <c r="B521" s="539"/>
      <c r="C521" s="524" t="s">
        <v>635</v>
      </c>
      <c r="D521" s="403"/>
      <c r="E521" s="369">
        <v>250</v>
      </c>
      <c r="F521" s="89"/>
      <c r="G521" s="89"/>
      <c r="H521" s="201"/>
    </row>
    <row r="522" spans="1:8" ht="22.5" x14ac:dyDescent="0.2">
      <c r="A522" s="199"/>
      <c r="B522" s="539"/>
      <c r="C522" s="523" t="s">
        <v>636</v>
      </c>
      <c r="D522" s="403">
        <v>3055</v>
      </c>
      <c r="E522" s="369">
        <v>157.19999999999999</v>
      </c>
      <c r="F522" s="89"/>
      <c r="G522" s="89"/>
      <c r="H522" s="201"/>
    </row>
    <row r="523" spans="1:8" ht="22.5" x14ac:dyDescent="0.2">
      <c r="A523" s="199"/>
      <c r="B523" s="539"/>
      <c r="C523" s="521" t="s">
        <v>637</v>
      </c>
      <c r="D523" s="403">
        <v>1000</v>
      </c>
      <c r="E523" s="369">
        <v>1000</v>
      </c>
      <c r="F523" s="89"/>
      <c r="G523" s="89"/>
      <c r="H523" s="201"/>
    </row>
    <row r="524" spans="1:8" x14ac:dyDescent="0.2">
      <c r="A524" s="199"/>
      <c r="B524" s="539"/>
      <c r="C524" s="523"/>
      <c r="D524" s="403"/>
      <c r="E524" s="614"/>
      <c r="F524" s="89"/>
      <c r="G524" s="89"/>
      <c r="H524" s="201"/>
    </row>
    <row r="525" spans="1:8" x14ac:dyDescent="0.2">
      <c r="A525" s="199"/>
      <c r="B525" s="552" t="s">
        <v>31</v>
      </c>
      <c r="C525" s="135" t="s">
        <v>125</v>
      </c>
      <c r="D525" s="129">
        <v>4530.9399999999996</v>
      </c>
      <c r="E525" s="129">
        <v>2488.4499999999998</v>
      </c>
      <c r="F525" s="376" t="s">
        <v>16</v>
      </c>
      <c r="G525" s="376" t="s">
        <v>16</v>
      </c>
      <c r="H525" s="394" t="s">
        <v>16</v>
      </c>
    </row>
    <row r="526" spans="1:8" ht="22.5" x14ac:dyDescent="0.2">
      <c r="A526" s="199"/>
      <c r="B526" s="539"/>
      <c r="C526" s="282" t="s">
        <v>638</v>
      </c>
      <c r="D526" s="403">
        <v>2216.9899999999998</v>
      </c>
      <c r="E526" s="519">
        <v>2142</v>
      </c>
      <c r="F526" s="370"/>
      <c r="G526" s="370"/>
      <c r="H526" s="371"/>
    </row>
    <row r="527" spans="1:8" ht="22.5" x14ac:dyDescent="0.2">
      <c r="A527" s="199"/>
      <c r="B527" s="539"/>
      <c r="C527" s="282" t="s">
        <v>639</v>
      </c>
      <c r="D527" s="403">
        <v>226.95</v>
      </c>
      <c r="E527" s="519">
        <v>75</v>
      </c>
      <c r="F527" s="370"/>
      <c r="G527" s="370"/>
      <c r="H527" s="371"/>
    </row>
    <row r="528" spans="1:8" x14ac:dyDescent="0.2">
      <c r="A528" s="199"/>
      <c r="B528" s="539"/>
      <c r="C528" s="282" t="s">
        <v>640</v>
      </c>
      <c r="D528" s="403">
        <v>188</v>
      </c>
      <c r="E528" s="519"/>
      <c r="F528" s="370"/>
      <c r="G528" s="370"/>
      <c r="H528" s="371"/>
    </row>
    <row r="529" spans="1:8" x14ac:dyDescent="0.2">
      <c r="A529" s="199"/>
      <c r="B529" s="539"/>
      <c r="C529" s="523" t="s">
        <v>641</v>
      </c>
      <c r="D529" s="403">
        <v>1899</v>
      </c>
      <c r="E529" s="519">
        <v>103</v>
      </c>
      <c r="F529" s="370"/>
      <c r="G529" s="370"/>
      <c r="H529" s="371"/>
    </row>
    <row r="530" spans="1:8" x14ac:dyDescent="0.2">
      <c r="A530" s="199"/>
      <c r="B530" s="539"/>
      <c r="C530" s="523" t="s">
        <v>642</v>
      </c>
      <c r="D530" s="403"/>
      <c r="E530" s="519">
        <v>168.45</v>
      </c>
      <c r="F530" s="370"/>
      <c r="G530" s="370"/>
      <c r="H530" s="371"/>
    </row>
    <row r="531" spans="1:8" x14ac:dyDescent="0.2">
      <c r="A531" s="199"/>
      <c r="B531" s="561" t="s">
        <v>34</v>
      </c>
      <c r="C531" s="137" t="s">
        <v>116</v>
      </c>
      <c r="D531" s="129">
        <v>63390</v>
      </c>
      <c r="E531" s="129">
        <v>86481.63</v>
      </c>
      <c r="F531" s="376" t="s">
        <v>16</v>
      </c>
      <c r="G531" s="376" t="s">
        <v>16</v>
      </c>
      <c r="H531" s="394" t="s">
        <v>16</v>
      </c>
    </row>
    <row r="532" spans="1:8" x14ac:dyDescent="0.2">
      <c r="A532" s="199"/>
      <c r="B532" s="539"/>
      <c r="C532" s="522" t="s">
        <v>644</v>
      </c>
      <c r="D532" s="615">
        <v>650</v>
      </c>
      <c r="E532" s="519">
        <v>6800</v>
      </c>
      <c r="F532" s="370"/>
      <c r="G532" s="370"/>
      <c r="H532" s="371"/>
    </row>
    <row r="533" spans="1:8" x14ac:dyDescent="0.2">
      <c r="A533" s="199"/>
      <c r="B533" s="560"/>
      <c r="C533" s="522" t="s">
        <v>717</v>
      </c>
      <c r="D533" s="615">
        <v>650</v>
      </c>
      <c r="E533" s="519">
        <v>26101.63</v>
      </c>
      <c r="F533" s="193"/>
      <c r="G533" s="193"/>
      <c r="H533" s="573"/>
    </row>
    <row r="534" spans="1:8" x14ac:dyDescent="0.2">
      <c r="A534" s="199"/>
      <c r="B534" s="539"/>
      <c r="C534" s="522" t="s">
        <v>645</v>
      </c>
      <c r="D534" s="615">
        <v>930</v>
      </c>
      <c r="E534" s="519">
        <v>3990</v>
      </c>
      <c r="F534" s="370"/>
      <c r="G534" s="370"/>
      <c r="H534" s="371"/>
    </row>
    <row r="535" spans="1:8" x14ac:dyDescent="0.2">
      <c r="A535" s="199"/>
      <c r="B535" s="540"/>
      <c r="C535" s="522" t="s">
        <v>646</v>
      </c>
      <c r="D535" s="615">
        <v>0</v>
      </c>
      <c r="E535" s="519">
        <v>400</v>
      </c>
      <c r="F535" s="92"/>
      <c r="G535" s="92"/>
      <c r="H535" s="202"/>
    </row>
    <row r="536" spans="1:8" x14ac:dyDescent="0.2">
      <c r="A536" s="199"/>
      <c r="B536" s="539"/>
      <c r="C536" s="522" t="s">
        <v>647</v>
      </c>
      <c r="D536" s="615">
        <v>1250</v>
      </c>
      <c r="E536" s="519">
        <v>12990</v>
      </c>
      <c r="F536" s="370"/>
      <c r="G536" s="370"/>
      <c r="H536" s="371"/>
    </row>
    <row r="537" spans="1:8" x14ac:dyDescent="0.2">
      <c r="A537" s="199"/>
      <c r="B537" s="560"/>
      <c r="C537" s="522" t="s">
        <v>648</v>
      </c>
      <c r="D537" s="615">
        <v>2090</v>
      </c>
      <c r="E537" s="519">
        <v>5650</v>
      </c>
      <c r="F537" s="193"/>
      <c r="G537" s="193"/>
      <c r="H537" s="573"/>
    </row>
    <row r="538" spans="1:8" x14ac:dyDescent="0.2">
      <c r="A538" s="199"/>
      <c r="B538" s="540"/>
      <c r="C538" s="522" t="s">
        <v>649</v>
      </c>
      <c r="D538" s="615">
        <v>4760</v>
      </c>
      <c r="E538" s="519">
        <v>15050</v>
      </c>
      <c r="F538" s="92"/>
      <c r="G538" s="92"/>
      <c r="H538" s="202"/>
    </row>
    <row r="539" spans="1:8" x14ac:dyDescent="0.2">
      <c r="A539" s="199"/>
      <c r="B539" s="540"/>
      <c r="C539" s="522" t="s">
        <v>650</v>
      </c>
      <c r="D539" s="615">
        <v>140</v>
      </c>
      <c r="E539" s="519">
        <v>4000</v>
      </c>
      <c r="F539" s="92"/>
      <c r="G539" s="92"/>
      <c r="H539" s="202"/>
    </row>
    <row r="540" spans="1:8" ht="13.5" customHeight="1" x14ac:dyDescent="0.2">
      <c r="A540" s="199"/>
      <c r="B540" s="539"/>
      <c r="C540" s="522" t="s">
        <v>719</v>
      </c>
      <c r="D540" s="615">
        <v>0</v>
      </c>
      <c r="E540" s="519">
        <v>2500</v>
      </c>
      <c r="F540" s="370"/>
      <c r="G540" s="370"/>
      <c r="H540" s="371"/>
    </row>
    <row r="541" spans="1:8" ht="22.5" x14ac:dyDescent="0.2">
      <c r="A541" s="199"/>
      <c r="B541" s="540"/>
      <c r="C541" s="522" t="s">
        <v>718</v>
      </c>
      <c r="D541" s="615">
        <v>0</v>
      </c>
      <c r="E541" s="519">
        <v>2500</v>
      </c>
      <c r="F541" s="92"/>
      <c r="G541" s="92"/>
      <c r="H541" s="202"/>
    </row>
    <row r="542" spans="1:8" ht="22.5" x14ac:dyDescent="0.2">
      <c r="A542" s="199"/>
      <c r="B542" s="560"/>
      <c r="C542" s="522" t="s">
        <v>651</v>
      </c>
      <c r="D542" s="615">
        <v>0</v>
      </c>
      <c r="E542" s="519">
        <v>6500</v>
      </c>
      <c r="F542" s="193"/>
      <c r="G542" s="193"/>
      <c r="H542" s="573"/>
    </row>
    <row r="543" spans="1:8" x14ac:dyDescent="0.2">
      <c r="A543" s="199"/>
      <c r="B543" s="539"/>
      <c r="C543" s="522" t="s">
        <v>643</v>
      </c>
      <c r="D543" s="615">
        <v>52920</v>
      </c>
      <c r="E543" s="519"/>
      <c r="F543" s="370"/>
      <c r="G543" s="370"/>
      <c r="H543" s="371"/>
    </row>
    <row r="544" spans="1:8" x14ac:dyDescent="0.2">
      <c r="A544" s="199"/>
      <c r="B544" s="867"/>
      <c r="C544" s="522"/>
      <c r="D544" s="615"/>
      <c r="E544" s="519"/>
      <c r="F544" s="193"/>
      <c r="G544" s="193"/>
      <c r="H544" s="573"/>
    </row>
    <row r="545" spans="1:8" x14ac:dyDescent="0.2">
      <c r="A545" s="199"/>
      <c r="B545" s="864" t="s">
        <v>37</v>
      </c>
      <c r="C545" s="113" t="s">
        <v>127</v>
      </c>
      <c r="D545" s="140">
        <v>2132.75</v>
      </c>
      <c r="E545" s="140">
        <v>11238.05</v>
      </c>
      <c r="F545" s="865" t="s">
        <v>16</v>
      </c>
      <c r="G545" s="865" t="s">
        <v>16</v>
      </c>
      <c r="H545" s="866" t="s">
        <v>16</v>
      </c>
    </row>
    <row r="546" spans="1:8" x14ac:dyDescent="0.2">
      <c r="A546" s="199"/>
      <c r="B546" s="539"/>
      <c r="C546" s="522" t="s">
        <v>653</v>
      </c>
      <c r="D546" s="403"/>
      <c r="E546" s="519">
        <v>9000</v>
      </c>
      <c r="F546" s="89"/>
      <c r="G546" s="89"/>
      <c r="H546" s="201"/>
    </row>
    <row r="547" spans="1:8" x14ac:dyDescent="0.2">
      <c r="A547" s="199"/>
      <c r="B547" s="539"/>
      <c r="C547" s="523" t="s">
        <v>654</v>
      </c>
      <c r="D547" s="403">
        <v>62.5</v>
      </c>
      <c r="E547" s="519">
        <v>187.5</v>
      </c>
      <c r="F547" s="89"/>
      <c r="G547" s="89"/>
      <c r="H547" s="201"/>
    </row>
    <row r="548" spans="1:8" x14ac:dyDescent="0.2">
      <c r="A548" s="199"/>
      <c r="B548" s="539"/>
      <c r="C548" s="518" t="s">
        <v>655</v>
      </c>
      <c r="D548" s="403"/>
      <c r="E548" s="519">
        <v>281.55</v>
      </c>
      <c r="F548" s="89"/>
      <c r="G548" s="89"/>
      <c r="H548" s="201"/>
    </row>
    <row r="549" spans="1:8" x14ac:dyDescent="0.2">
      <c r="A549" s="199"/>
      <c r="B549" s="539"/>
      <c r="C549" s="522" t="s">
        <v>656</v>
      </c>
      <c r="D549" s="403"/>
      <c r="E549" s="519">
        <v>9000</v>
      </c>
      <c r="F549" s="89"/>
      <c r="G549" s="89"/>
      <c r="H549" s="201"/>
    </row>
    <row r="550" spans="1:8" x14ac:dyDescent="0.2">
      <c r="A550" s="199"/>
      <c r="B550" s="539"/>
      <c r="C550" s="522" t="s">
        <v>652</v>
      </c>
      <c r="D550" s="405">
        <v>882.75</v>
      </c>
      <c r="E550" s="520">
        <v>819</v>
      </c>
      <c r="F550" s="89"/>
      <c r="G550" s="89"/>
      <c r="H550" s="201"/>
    </row>
    <row r="551" spans="1:8" x14ac:dyDescent="0.2">
      <c r="A551" s="199"/>
      <c r="B551" s="539"/>
      <c r="C551" s="518" t="s">
        <v>657</v>
      </c>
      <c r="D551" s="403"/>
      <c r="E551" s="519">
        <v>200</v>
      </c>
      <c r="F551" s="89"/>
      <c r="G551" s="89"/>
      <c r="H551" s="201"/>
    </row>
    <row r="552" spans="1:8" x14ac:dyDescent="0.2">
      <c r="A552" s="199"/>
      <c r="B552" s="539"/>
      <c r="C552" s="522" t="s">
        <v>658</v>
      </c>
      <c r="D552" s="403">
        <v>0</v>
      </c>
      <c r="E552" s="519">
        <v>500</v>
      </c>
      <c r="F552" s="89"/>
      <c r="G552" s="89"/>
      <c r="H552" s="201"/>
    </row>
    <row r="553" spans="1:8" x14ac:dyDescent="0.2">
      <c r="A553" s="199"/>
      <c r="B553" s="539"/>
      <c r="C553" s="518" t="s">
        <v>659</v>
      </c>
      <c r="D553" s="403">
        <v>0</v>
      </c>
      <c r="E553" s="519"/>
      <c r="F553" s="89"/>
      <c r="G553" s="89"/>
      <c r="H553" s="201"/>
    </row>
    <row r="554" spans="1:8" x14ac:dyDescent="0.2">
      <c r="A554" s="199"/>
      <c r="B554" s="539"/>
      <c r="C554" s="522" t="s">
        <v>660</v>
      </c>
      <c r="D554" s="403">
        <v>0</v>
      </c>
      <c r="E554" s="519">
        <v>250</v>
      </c>
      <c r="F554" s="89"/>
      <c r="G554" s="89"/>
      <c r="H554" s="201"/>
    </row>
    <row r="555" spans="1:8" x14ac:dyDescent="0.2">
      <c r="A555" s="199"/>
      <c r="B555" s="539"/>
      <c r="C555" s="522" t="s">
        <v>643</v>
      </c>
      <c r="D555" s="403">
        <v>1187.5</v>
      </c>
      <c r="E555" s="519"/>
      <c r="F555" s="89"/>
      <c r="G555" s="89"/>
      <c r="H555" s="201"/>
    </row>
    <row r="556" spans="1:8" x14ac:dyDescent="0.2">
      <c r="A556" s="199"/>
      <c r="B556" s="539"/>
      <c r="C556" s="524"/>
      <c r="D556" s="403"/>
      <c r="E556" s="369"/>
      <c r="F556" s="89"/>
      <c r="G556" s="89"/>
      <c r="H556" s="201"/>
    </row>
    <row r="557" spans="1:8" x14ac:dyDescent="0.2">
      <c r="A557" s="199"/>
      <c r="B557" s="561" t="s">
        <v>40</v>
      </c>
      <c r="C557" s="94" t="s">
        <v>128</v>
      </c>
      <c r="D557" s="129">
        <v>224.85</v>
      </c>
      <c r="E557" s="129">
        <v>0</v>
      </c>
      <c r="F557" s="376" t="s">
        <v>16</v>
      </c>
      <c r="G557" s="376" t="s">
        <v>16</v>
      </c>
      <c r="H557" s="394" t="s">
        <v>16</v>
      </c>
    </row>
    <row r="558" spans="1:8" x14ac:dyDescent="0.2">
      <c r="A558" s="199"/>
      <c r="B558" s="539"/>
      <c r="C558" s="523" t="s">
        <v>661</v>
      </c>
      <c r="D558" s="403">
        <v>224.85</v>
      </c>
      <c r="E558" s="369"/>
      <c r="F558" s="370"/>
      <c r="G558" s="370"/>
      <c r="H558" s="371"/>
    </row>
    <row r="559" spans="1:8" x14ac:dyDescent="0.2">
      <c r="A559" s="199"/>
      <c r="B559" s="539"/>
      <c r="C559" s="521"/>
      <c r="D559" s="403"/>
      <c r="E559" s="520"/>
      <c r="F559" s="370"/>
      <c r="G559" s="370"/>
      <c r="H559" s="371"/>
    </row>
    <row r="560" spans="1:8" x14ac:dyDescent="0.2">
      <c r="A560" s="199"/>
      <c r="B560" s="561" t="s">
        <v>44</v>
      </c>
      <c r="C560" s="94" t="s">
        <v>129</v>
      </c>
      <c r="D560" s="129">
        <v>0</v>
      </c>
      <c r="E560" s="129">
        <v>0</v>
      </c>
      <c r="F560" s="376" t="s">
        <v>16</v>
      </c>
      <c r="G560" s="376" t="s">
        <v>16</v>
      </c>
      <c r="H560" s="394" t="s">
        <v>16</v>
      </c>
    </row>
    <row r="561" spans="1:8" x14ac:dyDescent="0.2">
      <c r="A561" s="199"/>
      <c r="B561" s="539"/>
      <c r="C561" s="523"/>
      <c r="D561" s="403"/>
      <c r="E561" s="369"/>
      <c r="F561" s="374"/>
      <c r="G561" s="374"/>
      <c r="H561" s="375"/>
    </row>
    <row r="562" spans="1:8" x14ac:dyDescent="0.2">
      <c r="A562" s="199"/>
      <c r="B562" s="552" t="s">
        <v>53</v>
      </c>
      <c r="C562" s="128" t="s">
        <v>223</v>
      </c>
      <c r="D562" s="129">
        <v>0</v>
      </c>
      <c r="E562" s="129">
        <v>0</v>
      </c>
      <c r="F562" s="376" t="s">
        <v>16</v>
      </c>
      <c r="G562" s="376" t="s">
        <v>16</v>
      </c>
      <c r="H562" s="394" t="s">
        <v>16</v>
      </c>
    </row>
    <row r="563" spans="1:8" x14ac:dyDescent="0.2">
      <c r="A563" s="199"/>
      <c r="B563" s="539"/>
      <c r="C563" s="327"/>
      <c r="D563" s="404"/>
      <c r="E563" s="316"/>
      <c r="F563" s="89"/>
      <c r="G563" s="89"/>
      <c r="H563" s="201"/>
    </row>
    <row r="564" spans="1:8" x14ac:dyDescent="0.2">
      <c r="A564" s="199"/>
      <c r="B564" s="561" t="s">
        <v>59</v>
      </c>
      <c r="C564" s="128" t="s">
        <v>226</v>
      </c>
      <c r="D564" s="129">
        <v>218466</v>
      </c>
      <c r="E564" s="129">
        <v>194820</v>
      </c>
      <c r="F564" s="376" t="s">
        <v>16</v>
      </c>
      <c r="G564" s="376" t="s">
        <v>16</v>
      </c>
      <c r="H564" s="394" t="s">
        <v>16</v>
      </c>
    </row>
    <row r="565" spans="1:8" ht="22.5" x14ac:dyDescent="0.2">
      <c r="A565" s="199"/>
      <c r="B565" s="540"/>
      <c r="C565" s="523" t="s">
        <v>662</v>
      </c>
      <c r="D565" s="616">
        <v>1560</v>
      </c>
      <c r="E565" s="519">
        <v>1500</v>
      </c>
      <c r="F565" s="92"/>
      <c r="G565" s="92"/>
      <c r="H565" s="202"/>
    </row>
    <row r="566" spans="1:8" x14ac:dyDescent="0.2">
      <c r="A566" s="199"/>
      <c r="B566" s="539"/>
      <c r="C566" s="523" t="s">
        <v>663</v>
      </c>
      <c r="D566" s="616">
        <v>600</v>
      </c>
      <c r="E566" s="519">
        <v>600</v>
      </c>
      <c r="F566" s="89"/>
      <c r="G566" s="89"/>
      <c r="H566" s="201"/>
    </row>
    <row r="567" spans="1:8" ht="22.5" x14ac:dyDescent="0.2">
      <c r="A567" s="199"/>
      <c r="B567" s="539"/>
      <c r="C567" s="523" t="s">
        <v>664</v>
      </c>
      <c r="D567" s="616">
        <v>206</v>
      </c>
      <c r="E567" s="519">
        <v>400</v>
      </c>
      <c r="F567" s="89"/>
      <c r="G567" s="89"/>
      <c r="H567" s="201"/>
    </row>
    <row r="568" spans="1:8" ht="22.5" x14ac:dyDescent="0.2">
      <c r="A568" s="199"/>
      <c r="B568" s="539"/>
      <c r="C568" s="523" t="s">
        <v>665</v>
      </c>
      <c r="D568" s="616">
        <v>204</v>
      </c>
      <c r="E568" s="519">
        <v>200</v>
      </c>
      <c r="F568" s="89"/>
      <c r="G568" s="89"/>
      <c r="H568" s="201"/>
    </row>
    <row r="569" spans="1:8" ht="22.5" x14ac:dyDescent="0.2">
      <c r="A569" s="199"/>
      <c r="B569" s="540"/>
      <c r="C569" s="523" t="s">
        <v>666</v>
      </c>
      <c r="D569" s="616">
        <v>209</v>
      </c>
      <c r="E569" s="519">
        <v>400</v>
      </c>
      <c r="F569" s="92"/>
      <c r="G569" s="92"/>
      <c r="H569" s="202"/>
    </row>
    <row r="570" spans="1:8" ht="22.5" x14ac:dyDescent="0.2">
      <c r="A570" s="199"/>
      <c r="B570" s="540"/>
      <c r="C570" s="787" t="s">
        <v>667</v>
      </c>
      <c r="D570" s="793">
        <v>205</v>
      </c>
      <c r="E570" s="536">
        <v>200</v>
      </c>
      <c r="F570" s="788"/>
      <c r="G570" s="788"/>
      <c r="H570" s="789"/>
    </row>
    <row r="571" spans="1:8" ht="33.75" x14ac:dyDescent="0.2">
      <c r="A571" s="199"/>
      <c r="B571" s="539"/>
      <c r="C571" s="523" t="s">
        <v>668</v>
      </c>
      <c r="D571" s="616">
        <v>454</v>
      </c>
      <c r="E571" s="519">
        <v>200</v>
      </c>
      <c r="F571" s="89"/>
      <c r="G571" s="89"/>
      <c r="H571" s="201"/>
    </row>
    <row r="572" spans="1:8" ht="33.75" x14ac:dyDescent="0.2">
      <c r="A572" s="199"/>
      <c r="B572" s="540"/>
      <c r="C572" s="523" t="s">
        <v>669</v>
      </c>
      <c r="D572" s="616">
        <v>818</v>
      </c>
      <c r="E572" s="519">
        <v>200</v>
      </c>
      <c r="F572" s="92"/>
      <c r="G572" s="92"/>
      <c r="H572" s="202"/>
    </row>
    <row r="573" spans="1:8" ht="22.5" x14ac:dyDescent="0.2">
      <c r="A573" s="199"/>
      <c r="B573" s="539"/>
      <c r="C573" s="523" t="s">
        <v>670</v>
      </c>
      <c r="D573" s="616">
        <v>1800</v>
      </c>
      <c r="E573" s="519">
        <v>100</v>
      </c>
      <c r="F573" s="89"/>
      <c r="G573" s="89"/>
      <c r="H573" s="201"/>
    </row>
    <row r="574" spans="1:8" ht="22.5" x14ac:dyDescent="0.2">
      <c r="A574" s="199"/>
      <c r="B574" s="539"/>
      <c r="C574" s="523" t="s">
        <v>671</v>
      </c>
      <c r="D574" s="616">
        <v>3000</v>
      </c>
      <c r="E574" s="519">
        <v>100</v>
      </c>
      <c r="F574" s="89"/>
      <c r="G574" s="89"/>
      <c r="H574" s="201"/>
    </row>
    <row r="575" spans="1:8" x14ac:dyDescent="0.2">
      <c r="A575" s="199"/>
      <c r="B575" s="540"/>
      <c r="C575" s="523" t="s">
        <v>673</v>
      </c>
      <c r="D575" s="616">
        <v>5000</v>
      </c>
      <c r="E575" s="519">
        <v>24800</v>
      </c>
      <c r="F575" s="92"/>
      <c r="G575" s="92"/>
      <c r="H575" s="202"/>
    </row>
    <row r="576" spans="1:8" ht="22.5" x14ac:dyDescent="0.2">
      <c r="A576" s="199"/>
      <c r="B576" s="539"/>
      <c r="C576" s="523" t="s">
        <v>672</v>
      </c>
      <c r="D576" s="616">
        <v>100</v>
      </c>
      <c r="E576" s="519">
        <v>100</v>
      </c>
      <c r="F576" s="89"/>
      <c r="G576" s="89"/>
      <c r="H576" s="201"/>
    </row>
    <row r="577" spans="1:8" ht="22.5" x14ac:dyDescent="0.2">
      <c r="A577" s="199"/>
      <c r="B577" s="539"/>
      <c r="C577" s="523" t="s">
        <v>674</v>
      </c>
      <c r="D577" s="616">
        <v>250</v>
      </c>
      <c r="E577" s="519">
        <v>200</v>
      </c>
      <c r="F577" s="89"/>
      <c r="G577" s="89"/>
      <c r="H577" s="201"/>
    </row>
    <row r="578" spans="1:8" ht="22.5" x14ac:dyDescent="0.2">
      <c r="A578" s="199"/>
      <c r="B578" s="539"/>
      <c r="C578" s="523" t="s">
        <v>675</v>
      </c>
      <c r="D578" s="616">
        <v>730</v>
      </c>
      <c r="E578" s="519">
        <v>200</v>
      </c>
      <c r="F578" s="89"/>
      <c r="G578" s="89"/>
      <c r="H578" s="201"/>
    </row>
    <row r="579" spans="1:8" ht="22.5" x14ac:dyDescent="0.2">
      <c r="A579" s="199"/>
      <c r="B579" s="539"/>
      <c r="C579" s="523" t="s">
        <v>676</v>
      </c>
      <c r="D579" s="616">
        <v>250</v>
      </c>
      <c r="E579" s="519">
        <v>200</v>
      </c>
      <c r="F579" s="89"/>
      <c r="G579" s="89"/>
      <c r="H579" s="201"/>
    </row>
    <row r="580" spans="1:8" ht="22.5" x14ac:dyDescent="0.2">
      <c r="A580" s="199"/>
      <c r="B580" s="544"/>
      <c r="C580" s="523" t="s">
        <v>677</v>
      </c>
      <c r="D580" s="616">
        <v>250</v>
      </c>
      <c r="E580" s="519">
        <v>200</v>
      </c>
      <c r="F580" s="791"/>
      <c r="G580" s="791"/>
      <c r="H580" s="792"/>
    </row>
    <row r="581" spans="1:8" ht="22.5" x14ac:dyDescent="0.2">
      <c r="A581" s="199"/>
      <c r="B581" s="539"/>
      <c r="C581" s="523" t="s">
        <v>678</v>
      </c>
      <c r="D581" s="616">
        <v>340</v>
      </c>
      <c r="E581" s="519">
        <v>200</v>
      </c>
      <c r="F581" s="89"/>
      <c r="G581" s="89"/>
      <c r="H581" s="201"/>
    </row>
    <row r="582" spans="1:8" ht="22.5" x14ac:dyDescent="0.2">
      <c r="A582" s="199"/>
      <c r="B582" s="539"/>
      <c r="C582" s="523" t="s">
        <v>679</v>
      </c>
      <c r="D582" s="616">
        <v>230</v>
      </c>
      <c r="E582" s="519">
        <v>200</v>
      </c>
      <c r="F582" s="89"/>
      <c r="G582" s="89"/>
      <c r="H582" s="201"/>
    </row>
    <row r="583" spans="1:8" x14ac:dyDescent="0.2">
      <c r="A583" s="199"/>
      <c r="B583" s="539"/>
      <c r="C583" s="523" t="s">
        <v>680</v>
      </c>
      <c r="D583" s="616">
        <v>1700</v>
      </c>
      <c r="E583" s="519">
        <v>6000</v>
      </c>
      <c r="F583" s="89"/>
      <c r="G583" s="89"/>
      <c r="H583" s="201"/>
    </row>
    <row r="584" spans="1:8" x14ac:dyDescent="0.2">
      <c r="A584" s="199"/>
      <c r="B584" s="540"/>
      <c r="C584" s="523" t="s">
        <v>681</v>
      </c>
      <c r="D584" s="616">
        <v>1100</v>
      </c>
      <c r="E584" s="519">
        <v>5800</v>
      </c>
      <c r="F584" s="92"/>
      <c r="G584" s="92"/>
      <c r="H584" s="202"/>
    </row>
    <row r="585" spans="1:8" ht="22.5" x14ac:dyDescent="0.2">
      <c r="A585" s="199"/>
      <c r="B585" s="540"/>
      <c r="C585" s="523" t="s">
        <v>682</v>
      </c>
      <c r="D585" s="616">
        <v>2000</v>
      </c>
      <c r="E585" s="519">
        <v>5000</v>
      </c>
      <c r="F585" s="92"/>
      <c r="G585" s="92"/>
      <c r="H585" s="202"/>
    </row>
    <row r="586" spans="1:8" x14ac:dyDescent="0.2">
      <c r="A586" s="199"/>
      <c r="B586" s="540"/>
      <c r="C586" s="523" t="s">
        <v>684</v>
      </c>
      <c r="D586" s="616">
        <v>1000</v>
      </c>
      <c r="E586" s="519">
        <v>5000</v>
      </c>
      <c r="F586" s="92"/>
      <c r="G586" s="92"/>
      <c r="H586" s="202"/>
    </row>
    <row r="587" spans="1:8" ht="17.25" customHeight="1" x14ac:dyDescent="0.2">
      <c r="A587" s="199"/>
      <c r="B587" s="540"/>
      <c r="C587" s="868" t="s">
        <v>683</v>
      </c>
      <c r="D587" s="616">
        <v>1000</v>
      </c>
      <c r="E587" s="519">
        <v>3800</v>
      </c>
      <c r="F587" s="193"/>
      <c r="G587" s="193"/>
      <c r="H587" s="573"/>
    </row>
    <row r="588" spans="1:8" ht="14.25" customHeight="1" x14ac:dyDescent="0.2">
      <c r="A588" s="199"/>
      <c r="B588" s="540"/>
      <c r="C588" s="787" t="s">
        <v>685</v>
      </c>
      <c r="D588" s="793">
        <v>0</v>
      </c>
      <c r="E588" s="536">
        <v>70</v>
      </c>
      <c r="F588" s="788"/>
      <c r="G588" s="788"/>
      <c r="H588" s="789"/>
    </row>
    <row r="589" spans="1:8" ht="22.5" x14ac:dyDescent="0.2">
      <c r="A589" s="199"/>
      <c r="B589" s="540"/>
      <c r="C589" s="523" t="s">
        <v>686</v>
      </c>
      <c r="D589" s="616">
        <v>19</v>
      </c>
      <c r="E589" s="519">
        <v>1000</v>
      </c>
      <c r="F589" s="92"/>
      <c r="G589" s="92"/>
      <c r="H589" s="202"/>
    </row>
    <row r="590" spans="1:8" ht="22.5" x14ac:dyDescent="0.2">
      <c r="A590" s="199"/>
      <c r="B590" s="539"/>
      <c r="C590" s="523" t="s">
        <v>687</v>
      </c>
      <c r="D590" s="616">
        <v>200</v>
      </c>
      <c r="E590" s="527">
        <v>2000</v>
      </c>
      <c r="F590" s="89"/>
      <c r="G590" s="89"/>
      <c r="H590" s="201"/>
    </row>
    <row r="591" spans="1:8" ht="22.5" x14ac:dyDescent="0.2">
      <c r="A591" s="199"/>
      <c r="B591" s="539"/>
      <c r="C591" s="523" t="s">
        <v>688</v>
      </c>
      <c r="D591" s="616">
        <v>300</v>
      </c>
      <c r="E591" s="519">
        <v>2000</v>
      </c>
      <c r="F591" s="89"/>
      <c r="G591" s="89"/>
      <c r="H591" s="201"/>
    </row>
    <row r="592" spans="1:8" x14ac:dyDescent="0.2">
      <c r="A592" s="199"/>
      <c r="B592" s="539"/>
      <c r="C592" s="523" t="s">
        <v>689</v>
      </c>
      <c r="D592" s="616">
        <v>100</v>
      </c>
      <c r="E592" s="519">
        <v>3000</v>
      </c>
      <c r="F592" s="89"/>
      <c r="G592" s="89"/>
      <c r="H592" s="201"/>
    </row>
    <row r="593" spans="1:8" ht="22.5" x14ac:dyDescent="0.2">
      <c r="A593" s="199"/>
      <c r="B593" s="539"/>
      <c r="C593" s="523" t="s">
        <v>690</v>
      </c>
      <c r="D593" s="616">
        <v>2430</v>
      </c>
      <c r="E593" s="519">
        <v>100</v>
      </c>
      <c r="F593" s="89"/>
      <c r="G593" s="89"/>
      <c r="H593" s="201"/>
    </row>
    <row r="594" spans="1:8" ht="22.5" x14ac:dyDescent="0.2">
      <c r="A594" s="199"/>
      <c r="B594" s="544"/>
      <c r="C594" s="523" t="s">
        <v>691</v>
      </c>
      <c r="D594" s="616">
        <v>300</v>
      </c>
      <c r="E594" s="519">
        <v>4000</v>
      </c>
      <c r="F594" s="791"/>
      <c r="G594" s="791"/>
      <c r="H594" s="792"/>
    </row>
    <row r="595" spans="1:8" ht="22.5" x14ac:dyDescent="0.2">
      <c r="A595" s="199"/>
      <c r="B595" s="539"/>
      <c r="C595" s="523" t="s">
        <v>692</v>
      </c>
      <c r="D595" s="616">
        <v>500</v>
      </c>
      <c r="E595" s="519">
        <v>7000</v>
      </c>
      <c r="F595" s="89"/>
      <c r="G595" s="89"/>
      <c r="H595" s="201"/>
    </row>
    <row r="596" spans="1:8" x14ac:dyDescent="0.2">
      <c r="A596" s="199"/>
      <c r="B596" s="539"/>
      <c r="C596" s="523" t="s">
        <v>693</v>
      </c>
      <c r="D596" s="616">
        <v>1000</v>
      </c>
      <c r="E596" s="519">
        <v>2350</v>
      </c>
      <c r="F596" s="89"/>
      <c r="G596" s="89"/>
      <c r="H596" s="201"/>
    </row>
    <row r="597" spans="1:8" ht="22.5" x14ac:dyDescent="0.2">
      <c r="A597" s="199"/>
      <c r="B597" s="539"/>
      <c r="C597" s="523" t="s">
        <v>694</v>
      </c>
      <c r="D597" s="616"/>
      <c r="E597" s="519">
        <v>1100</v>
      </c>
      <c r="F597" s="89"/>
      <c r="G597" s="89"/>
      <c r="H597" s="201"/>
    </row>
    <row r="598" spans="1:8" x14ac:dyDescent="0.2">
      <c r="A598" s="199"/>
      <c r="B598" s="540"/>
      <c r="C598" s="523" t="s">
        <v>695</v>
      </c>
      <c r="D598" s="616">
        <v>1000</v>
      </c>
      <c r="E598" s="519">
        <v>2700</v>
      </c>
      <c r="F598" s="92"/>
      <c r="G598" s="92"/>
      <c r="H598" s="202"/>
    </row>
    <row r="599" spans="1:8" ht="22.5" x14ac:dyDescent="0.2">
      <c r="A599" s="199"/>
      <c r="B599" s="540"/>
      <c r="C599" s="523" t="s">
        <v>696</v>
      </c>
      <c r="D599" s="616">
        <v>1300</v>
      </c>
      <c r="E599" s="519">
        <v>10000</v>
      </c>
      <c r="F599" s="92"/>
      <c r="G599" s="92"/>
      <c r="H599" s="202"/>
    </row>
    <row r="600" spans="1:8" x14ac:dyDescent="0.2">
      <c r="A600" s="199"/>
      <c r="B600" s="540"/>
      <c r="C600" s="523" t="s">
        <v>697</v>
      </c>
      <c r="D600" s="616">
        <v>660</v>
      </c>
      <c r="E600" s="519">
        <v>400</v>
      </c>
      <c r="F600" s="92"/>
      <c r="G600" s="92"/>
      <c r="H600" s="202"/>
    </row>
    <row r="601" spans="1:8" x14ac:dyDescent="0.2">
      <c r="A601" s="199"/>
      <c r="B601" s="540"/>
      <c r="C601" s="523" t="s">
        <v>698</v>
      </c>
      <c r="D601" s="616">
        <v>1000</v>
      </c>
      <c r="E601" s="519">
        <v>2100</v>
      </c>
      <c r="F601" s="92"/>
      <c r="G601" s="92"/>
      <c r="H601" s="202"/>
    </row>
    <row r="602" spans="1:8" x14ac:dyDescent="0.2">
      <c r="A602" s="199"/>
      <c r="B602" s="540"/>
      <c r="C602" s="523" t="s">
        <v>699</v>
      </c>
      <c r="D602" s="616">
        <v>10</v>
      </c>
      <c r="E602" s="519">
        <v>200</v>
      </c>
      <c r="F602" s="92"/>
      <c r="G602" s="92"/>
      <c r="H602" s="202"/>
    </row>
    <row r="603" spans="1:8" ht="22.5" x14ac:dyDescent="0.2">
      <c r="A603" s="199"/>
      <c r="B603" s="539"/>
      <c r="C603" s="523" t="s">
        <v>700</v>
      </c>
      <c r="D603" s="616">
        <v>0</v>
      </c>
      <c r="E603" s="519">
        <v>100</v>
      </c>
      <c r="F603" s="89"/>
      <c r="G603" s="89"/>
      <c r="H603" s="201"/>
    </row>
    <row r="604" spans="1:8" ht="22.5" x14ac:dyDescent="0.2">
      <c r="A604" s="199"/>
      <c r="B604" s="540"/>
      <c r="C604" s="523" t="s">
        <v>701</v>
      </c>
      <c r="D604" s="616">
        <v>0</v>
      </c>
      <c r="E604" s="527">
        <v>1400</v>
      </c>
      <c r="F604" s="92"/>
      <c r="G604" s="92"/>
      <c r="H604" s="202"/>
    </row>
    <row r="605" spans="1:8" x14ac:dyDescent="0.2">
      <c r="A605" s="199"/>
      <c r="B605" s="539"/>
      <c r="C605" s="523" t="s">
        <v>702</v>
      </c>
      <c r="D605" s="616">
        <v>1500</v>
      </c>
      <c r="E605" s="527">
        <v>3900</v>
      </c>
      <c r="F605" s="89"/>
      <c r="G605" s="89"/>
      <c r="H605" s="201"/>
    </row>
    <row r="606" spans="1:8" x14ac:dyDescent="0.2">
      <c r="A606" s="199"/>
      <c r="B606" s="539"/>
      <c r="C606" s="523" t="s">
        <v>703</v>
      </c>
      <c r="D606" s="616">
        <v>1000</v>
      </c>
      <c r="E606" s="519">
        <v>1800</v>
      </c>
      <c r="F606" s="89"/>
      <c r="G606" s="89"/>
      <c r="H606" s="201"/>
    </row>
    <row r="607" spans="1:8" x14ac:dyDescent="0.2">
      <c r="A607" s="199"/>
      <c r="B607" s="539"/>
      <c r="C607" s="523" t="s">
        <v>704</v>
      </c>
      <c r="D607" s="616">
        <v>110000</v>
      </c>
      <c r="E607" s="519">
        <v>86000</v>
      </c>
      <c r="F607" s="89"/>
      <c r="G607" s="89"/>
      <c r="H607" s="201"/>
    </row>
    <row r="608" spans="1:8" x14ac:dyDescent="0.2">
      <c r="A608" s="199"/>
      <c r="B608" s="539"/>
      <c r="C608" s="523" t="s">
        <v>705</v>
      </c>
      <c r="D608" s="616"/>
      <c r="E608" s="519">
        <v>4000</v>
      </c>
      <c r="F608" s="89"/>
      <c r="G608" s="89"/>
      <c r="H608" s="201"/>
    </row>
    <row r="609" spans="1:8" x14ac:dyDescent="0.2">
      <c r="A609" s="199"/>
      <c r="B609" s="539"/>
      <c r="C609" s="523" t="s">
        <v>706</v>
      </c>
      <c r="D609" s="618"/>
      <c r="E609" s="519">
        <v>4000</v>
      </c>
      <c r="F609" s="89"/>
      <c r="G609" s="89"/>
      <c r="H609" s="201"/>
    </row>
    <row r="610" spans="1:8" x14ac:dyDescent="0.2">
      <c r="A610" s="199"/>
      <c r="B610" s="539"/>
      <c r="C610" s="522" t="s">
        <v>643</v>
      </c>
      <c r="D610" s="618">
        <v>74141</v>
      </c>
      <c r="E610" s="519"/>
      <c r="F610" s="89"/>
      <c r="G610" s="89"/>
      <c r="H610" s="201"/>
    </row>
    <row r="611" spans="1:8" x14ac:dyDescent="0.2">
      <c r="A611" s="199"/>
      <c r="B611" s="539"/>
      <c r="C611" s="523"/>
      <c r="D611" s="618"/>
      <c r="E611" s="519"/>
      <c r="F611" s="89"/>
      <c r="G611" s="89"/>
      <c r="H611" s="201"/>
    </row>
    <row r="612" spans="1:8" x14ac:dyDescent="0.2">
      <c r="A612" s="199"/>
      <c r="B612" s="539"/>
      <c r="C612" s="617"/>
      <c r="D612" s="618"/>
      <c r="E612" s="519"/>
      <c r="F612" s="370"/>
      <c r="G612" s="89"/>
      <c r="H612" s="201"/>
    </row>
    <row r="613" spans="1:8" ht="12" thickBot="1" x14ac:dyDescent="0.25">
      <c r="A613" s="605"/>
      <c r="B613" s="694"/>
      <c r="C613" s="869"/>
      <c r="D613" s="870"/>
      <c r="E613" s="871"/>
      <c r="F613" s="872"/>
      <c r="G613" s="610"/>
      <c r="H613" s="611"/>
    </row>
    <row r="614" spans="1:8" ht="12" thickBot="1" x14ac:dyDescent="0.25">
      <c r="A614" s="600">
        <v>924</v>
      </c>
      <c r="B614" s="601" t="s">
        <v>16</v>
      </c>
      <c r="C614" s="602" t="s">
        <v>130</v>
      </c>
      <c r="D614" s="603">
        <v>110875</v>
      </c>
      <c r="E614" s="603">
        <v>111175</v>
      </c>
      <c r="F614" s="603">
        <v>215735</v>
      </c>
      <c r="G614" s="603">
        <v>198375</v>
      </c>
      <c r="H614" s="604">
        <v>206875</v>
      </c>
    </row>
    <row r="615" spans="1:8" x14ac:dyDescent="0.2">
      <c r="A615" s="199"/>
      <c r="B615" s="562" t="s">
        <v>23</v>
      </c>
      <c r="C615" s="139" t="s">
        <v>247</v>
      </c>
      <c r="D615" s="140">
        <v>110875</v>
      </c>
      <c r="E615" s="140">
        <v>111175</v>
      </c>
      <c r="F615" s="140">
        <v>215735</v>
      </c>
      <c r="G615" s="140">
        <v>198375</v>
      </c>
      <c r="H615" s="215">
        <v>206875</v>
      </c>
    </row>
    <row r="616" spans="1:8" x14ac:dyDescent="0.2">
      <c r="A616" s="199"/>
      <c r="B616" s="563"/>
      <c r="C616" s="141" t="s">
        <v>131</v>
      </c>
      <c r="D616" s="93">
        <v>46875</v>
      </c>
      <c r="E616" s="315">
        <v>46875</v>
      </c>
      <c r="F616" s="92">
        <v>46875</v>
      </c>
      <c r="G616" s="92">
        <v>46875</v>
      </c>
      <c r="H616" s="202">
        <v>46875</v>
      </c>
    </row>
    <row r="617" spans="1:8" x14ac:dyDescent="0.2">
      <c r="A617" s="199"/>
      <c r="B617" s="563"/>
      <c r="C617" s="141" t="s">
        <v>132</v>
      </c>
      <c r="D617" s="93">
        <v>10000</v>
      </c>
      <c r="E617" s="315">
        <v>11500</v>
      </c>
      <c r="F617" s="92">
        <v>10000</v>
      </c>
      <c r="G617" s="92">
        <v>8500</v>
      </c>
      <c r="H617" s="202">
        <v>7000</v>
      </c>
    </row>
    <row r="618" spans="1:8" x14ac:dyDescent="0.2">
      <c r="A618" s="199"/>
      <c r="B618" s="563"/>
      <c r="C618" s="141" t="s">
        <v>133</v>
      </c>
      <c r="D618" s="93">
        <v>50000</v>
      </c>
      <c r="E618" s="315">
        <v>50000</v>
      </c>
      <c r="F618" s="92">
        <v>29560</v>
      </c>
      <c r="G618" s="92"/>
      <c r="H618" s="202"/>
    </row>
    <row r="619" spans="1:8" x14ac:dyDescent="0.2">
      <c r="A619" s="199"/>
      <c r="B619" s="563"/>
      <c r="C619" s="142" t="s">
        <v>134</v>
      </c>
      <c r="D619" s="101">
        <v>4000</v>
      </c>
      <c r="E619" s="323">
        <v>2800</v>
      </c>
      <c r="F619" s="100">
        <v>1300</v>
      </c>
      <c r="G619" s="100"/>
      <c r="H619" s="204"/>
    </row>
    <row r="620" spans="1:8" x14ac:dyDescent="0.2">
      <c r="A620" s="199"/>
      <c r="B620" s="563"/>
      <c r="C620" s="141" t="s">
        <v>601</v>
      </c>
      <c r="D620" s="93"/>
      <c r="E620" s="315"/>
      <c r="F620" s="92">
        <v>120000</v>
      </c>
      <c r="G620" s="92">
        <v>125000</v>
      </c>
      <c r="H620" s="202">
        <v>125000</v>
      </c>
    </row>
    <row r="621" spans="1:8" ht="12" thickBot="1" x14ac:dyDescent="0.25">
      <c r="A621" s="199"/>
      <c r="B621" s="563"/>
      <c r="C621" s="142" t="s">
        <v>600</v>
      </c>
      <c r="D621" s="101"/>
      <c r="E621" s="323"/>
      <c r="F621" s="100">
        <v>8000</v>
      </c>
      <c r="G621" s="100">
        <v>18000</v>
      </c>
      <c r="H621" s="204">
        <v>28000</v>
      </c>
    </row>
    <row r="622" spans="1:8" ht="12" thickBot="1" x14ac:dyDescent="0.25">
      <c r="A622" s="328">
        <v>925</v>
      </c>
      <c r="B622" s="329" t="s">
        <v>16</v>
      </c>
      <c r="C622" s="330" t="s">
        <v>135</v>
      </c>
      <c r="D622" s="85">
        <v>8425.34</v>
      </c>
      <c r="E622" s="85">
        <v>8846.61</v>
      </c>
      <c r="F622" s="85">
        <v>9156.2413500000002</v>
      </c>
      <c r="G622" s="85">
        <v>9476.7097972499996</v>
      </c>
      <c r="H622" s="198">
        <v>9808.3946401537487</v>
      </c>
    </row>
    <row r="623" spans="1:8" ht="12" thickBot="1" x14ac:dyDescent="0.25">
      <c r="A623" s="199"/>
      <c r="B623" s="564" t="s">
        <v>62</v>
      </c>
      <c r="C623" s="331" t="s">
        <v>136</v>
      </c>
      <c r="D623" s="144">
        <v>8425.34</v>
      </c>
      <c r="E623" s="144">
        <v>8846.61</v>
      </c>
      <c r="F623" s="144">
        <v>9156.2413500000002</v>
      </c>
      <c r="G623" s="144">
        <v>9476.7097972499996</v>
      </c>
      <c r="H623" s="216">
        <v>9808.3946401537487</v>
      </c>
    </row>
    <row r="624" spans="1:8" ht="12" thickBot="1" x14ac:dyDescent="0.25">
      <c r="A624" s="328">
        <v>926</v>
      </c>
      <c r="B624" s="329" t="s">
        <v>16</v>
      </c>
      <c r="C624" s="330" t="s">
        <v>151</v>
      </c>
      <c r="D624" s="85">
        <v>108200</v>
      </c>
      <c r="E624" s="85">
        <v>110200</v>
      </c>
      <c r="F624" s="85">
        <v>110200</v>
      </c>
      <c r="G624" s="85">
        <v>110200</v>
      </c>
      <c r="H624" s="85">
        <v>110200</v>
      </c>
    </row>
    <row r="625" spans="1:8" x14ac:dyDescent="0.2">
      <c r="A625" s="199"/>
      <c r="B625" s="565" t="s">
        <v>14</v>
      </c>
      <c r="C625" s="351" t="s">
        <v>267</v>
      </c>
      <c r="D625" s="352">
        <v>15000</v>
      </c>
      <c r="E625" s="352">
        <v>14500</v>
      </c>
      <c r="F625" s="352">
        <v>14500</v>
      </c>
      <c r="G625" s="352">
        <v>14500</v>
      </c>
      <c r="H625" s="353">
        <v>14500</v>
      </c>
    </row>
    <row r="626" spans="1:8" x14ac:dyDescent="0.2">
      <c r="A626" s="199"/>
      <c r="B626" s="566" t="s">
        <v>21</v>
      </c>
      <c r="C626" s="354" t="s">
        <v>268</v>
      </c>
      <c r="D626" s="129">
        <v>35200</v>
      </c>
      <c r="E626" s="129">
        <v>31900</v>
      </c>
      <c r="F626" s="129">
        <v>31900</v>
      </c>
      <c r="G626" s="129">
        <v>31900</v>
      </c>
      <c r="H626" s="212">
        <v>31900</v>
      </c>
    </row>
    <row r="627" spans="1:8" x14ac:dyDescent="0.2">
      <c r="A627" s="199"/>
      <c r="B627" s="566" t="s">
        <v>27</v>
      </c>
      <c r="C627" s="354" t="s">
        <v>269</v>
      </c>
      <c r="D627" s="129">
        <v>24500</v>
      </c>
      <c r="E627" s="129">
        <v>23980</v>
      </c>
      <c r="F627" s="129">
        <v>23980</v>
      </c>
      <c r="G627" s="129">
        <v>23980</v>
      </c>
      <c r="H627" s="212">
        <v>23980</v>
      </c>
    </row>
    <row r="628" spans="1:8" x14ac:dyDescent="0.2">
      <c r="A628" s="199"/>
      <c r="B628" s="566" t="s">
        <v>31</v>
      </c>
      <c r="C628" s="354" t="s">
        <v>270</v>
      </c>
      <c r="D628" s="129">
        <v>1000</v>
      </c>
      <c r="E628" s="129">
        <v>1000</v>
      </c>
      <c r="F628" s="129">
        <v>1000</v>
      </c>
      <c r="G628" s="129">
        <v>1000</v>
      </c>
      <c r="H628" s="212">
        <v>1000</v>
      </c>
    </row>
    <row r="629" spans="1:8" x14ac:dyDescent="0.2">
      <c r="A629" s="199"/>
      <c r="B629" s="566" t="s">
        <v>34</v>
      </c>
      <c r="C629" s="354" t="s">
        <v>271</v>
      </c>
      <c r="D629" s="129">
        <v>7000</v>
      </c>
      <c r="E629" s="129">
        <v>6600</v>
      </c>
      <c r="F629" s="129">
        <v>6600</v>
      </c>
      <c r="G629" s="129">
        <v>6600</v>
      </c>
      <c r="H629" s="212">
        <v>6600</v>
      </c>
    </row>
    <row r="630" spans="1:8" x14ac:dyDescent="0.2">
      <c r="A630" s="199"/>
      <c r="B630" s="566" t="s">
        <v>37</v>
      </c>
      <c r="C630" s="354" t="s">
        <v>272</v>
      </c>
      <c r="D630" s="129">
        <v>15400</v>
      </c>
      <c r="E630" s="129">
        <v>15000</v>
      </c>
      <c r="F630" s="129">
        <v>15000</v>
      </c>
      <c r="G630" s="129">
        <v>15000</v>
      </c>
      <c r="H630" s="212">
        <v>15000</v>
      </c>
    </row>
    <row r="631" spans="1:8" x14ac:dyDescent="0.2">
      <c r="A631" s="199"/>
      <c r="B631" s="566" t="s">
        <v>40</v>
      </c>
      <c r="C631" s="354" t="s">
        <v>273</v>
      </c>
      <c r="D631" s="129">
        <v>8000</v>
      </c>
      <c r="E631" s="129">
        <v>15320</v>
      </c>
      <c r="F631" s="129">
        <v>15320</v>
      </c>
      <c r="G631" s="129">
        <v>15320</v>
      </c>
      <c r="H631" s="212">
        <v>15320</v>
      </c>
    </row>
    <row r="632" spans="1:8" x14ac:dyDescent="0.2">
      <c r="A632" s="199"/>
      <c r="B632" s="567" t="s">
        <v>44</v>
      </c>
      <c r="C632" s="414" t="s">
        <v>274</v>
      </c>
      <c r="D632" s="415">
        <v>2100</v>
      </c>
      <c r="E632" s="415">
        <v>1900</v>
      </c>
      <c r="F632" s="415">
        <v>1900</v>
      </c>
      <c r="G632" s="415">
        <v>1900</v>
      </c>
      <c r="H632" s="416">
        <v>1900</v>
      </c>
    </row>
    <row r="633" spans="1:8" ht="12" thickBot="1" x14ac:dyDescent="0.25">
      <c r="A633" s="199"/>
      <c r="B633" s="568" t="s">
        <v>23</v>
      </c>
      <c r="C633" s="411" t="s">
        <v>275</v>
      </c>
      <c r="D633" s="412"/>
      <c r="E633" s="412"/>
      <c r="F633" s="412"/>
      <c r="G633" s="412"/>
      <c r="H633" s="413"/>
    </row>
    <row r="634" spans="1:8" ht="12" thickBot="1" x14ac:dyDescent="0.25">
      <c r="A634" s="328">
        <v>931</v>
      </c>
      <c r="B634" s="329" t="s">
        <v>16</v>
      </c>
      <c r="C634" s="330" t="s">
        <v>205</v>
      </c>
      <c r="D634" s="85">
        <v>5000</v>
      </c>
      <c r="E634" s="85">
        <v>5000</v>
      </c>
      <c r="F634" s="85">
        <v>5000</v>
      </c>
      <c r="G634" s="85">
        <v>5000</v>
      </c>
      <c r="H634" s="198">
        <v>5000</v>
      </c>
    </row>
    <row r="635" spans="1:8" ht="12" thickBot="1" x14ac:dyDescent="0.25">
      <c r="A635" s="199"/>
      <c r="B635" s="564" t="s">
        <v>14</v>
      </c>
      <c r="C635" s="331" t="s">
        <v>214</v>
      </c>
      <c r="D635" s="144">
        <v>5000</v>
      </c>
      <c r="E635" s="144">
        <v>5000</v>
      </c>
      <c r="F635" s="144">
        <v>5000</v>
      </c>
      <c r="G635" s="144">
        <v>5000</v>
      </c>
      <c r="H635" s="216">
        <v>5000</v>
      </c>
    </row>
    <row r="636" spans="1:8" ht="12" thickBot="1" x14ac:dyDescent="0.25">
      <c r="A636" s="328">
        <v>932</v>
      </c>
      <c r="B636" s="329" t="s">
        <v>16</v>
      </c>
      <c r="C636" s="330" t="s">
        <v>137</v>
      </c>
      <c r="D636" s="85">
        <v>18000</v>
      </c>
      <c r="E636" s="85">
        <v>18000</v>
      </c>
      <c r="F636" s="85">
        <v>22000</v>
      </c>
      <c r="G636" s="85">
        <v>22600</v>
      </c>
      <c r="H636" s="85">
        <v>18000</v>
      </c>
    </row>
    <row r="637" spans="1:8" ht="22.5" x14ac:dyDescent="0.2">
      <c r="A637" s="199"/>
      <c r="B637" s="797" t="s">
        <v>40</v>
      </c>
      <c r="C637" s="794" t="s">
        <v>602</v>
      </c>
      <c r="D637" s="795">
        <v>18000</v>
      </c>
      <c r="E637" s="795">
        <v>18000</v>
      </c>
      <c r="F637" s="795">
        <v>18000</v>
      </c>
      <c r="G637" s="795">
        <v>18000</v>
      </c>
      <c r="H637" s="796">
        <v>18000</v>
      </c>
    </row>
    <row r="638" spans="1:8" ht="12" thickBot="1" x14ac:dyDescent="0.25">
      <c r="A638" s="199"/>
      <c r="B638" s="569" t="s">
        <v>40</v>
      </c>
      <c r="C638" s="331" t="s">
        <v>603</v>
      </c>
      <c r="D638" s="144"/>
      <c r="E638" s="144"/>
      <c r="F638" s="144">
        <v>4000</v>
      </c>
      <c r="G638" s="144">
        <v>4600</v>
      </c>
      <c r="H638" s="216"/>
    </row>
    <row r="639" spans="1:8" ht="12" thickBot="1" x14ac:dyDescent="0.25">
      <c r="A639" s="328">
        <v>934</v>
      </c>
      <c r="B639" s="329" t="s">
        <v>16</v>
      </c>
      <c r="C639" s="330" t="s">
        <v>215</v>
      </c>
      <c r="D639" s="85">
        <v>4000</v>
      </c>
      <c r="E639" s="85">
        <v>2000</v>
      </c>
      <c r="F639" s="85">
        <v>2000</v>
      </c>
      <c r="G639" s="85">
        <v>2000</v>
      </c>
      <c r="H639" s="198">
        <v>2000</v>
      </c>
    </row>
    <row r="640" spans="1:8" ht="12" thickBot="1" x14ac:dyDescent="0.25">
      <c r="A640" s="199"/>
      <c r="B640" s="570" t="s">
        <v>40</v>
      </c>
      <c r="C640" s="143" t="s">
        <v>216</v>
      </c>
      <c r="D640" s="144">
        <v>4000</v>
      </c>
      <c r="E640" s="144">
        <v>2000</v>
      </c>
      <c r="F640" s="144">
        <v>2000</v>
      </c>
      <c r="G640" s="144">
        <v>2000</v>
      </c>
      <c r="H640" s="216">
        <v>2000</v>
      </c>
    </row>
    <row r="641" spans="1:8" ht="16.5" thickBot="1" x14ac:dyDescent="0.3">
      <c r="A641" s="217" t="s">
        <v>138</v>
      </c>
      <c r="B641" s="218"/>
      <c r="C641" s="219"/>
      <c r="D641" s="220">
        <v>3384321.6364000002</v>
      </c>
      <c r="E641" s="220">
        <v>3555108.3499999996</v>
      </c>
      <c r="F641" s="220">
        <v>3657105.9794199998</v>
      </c>
      <c r="G641" s="220">
        <v>3661343.1579422504</v>
      </c>
      <c r="H641" s="220">
        <v>3682468.6970763789</v>
      </c>
    </row>
    <row r="644" spans="1:8" x14ac:dyDescent="0.2">
      <c r="D644" s="146"/>
      <c r="F644" s="146"/>
      <c r="G644" s="146"/>
    </row>
    <row r="645" spans="1:8" x14ac:dyDescent="0.2">
      <c r="G645" s="146"/>
    </row>
    <row r="646" spans="1:8" x14ac:dyDescent="0.2">
      <c r="H646" s="146"/>
    </row>
  </sheetData>
  <sheetProtection selectLockedCells="1" selectUnlockedCells="1"/>
  <mergeCells count="3">
    <mergeCell ref="A2:H2"/>
    <mergeCell ref="A4:H4"/>
    <mergeCell ref="A6:H6"/>
  </mergeCells>
  <phoneticPr fontId="24" type="noConversion"/>
  <conditionalFormatting sqref="C209:C210 C212:C213">
    <cfRule type="duplicateValues" dxfId="1" priority="36" stopIfTrue="1"/>
  </conditionalFormatting>
  <conditionalFormatting sqref="C211">
    <cfRule type="duplicateValues" dxfId="0" priority="1" stopIfTrue="1"/>
  </conditionalFormatting>
  <printOptions horizontalCentered="1"/>
  <pageMargins left="3.937007874015748E-2" right="3.937007874015748E-2" top="0.35433070866141736" bottom="0.74803149606299213" header="0.31496062992125984" footer="0.31496062992125984"/>
  <pageSetup paperSize="9" scale="95" firstPageNumber="0" orientation="portrait" r:id="rId1"/>
  <headerFooter alignWithMargins="0">
    <oddFooter>Stránka &amp;P</oddFooter>
  </headerFooter>
  <rowBreaks count="13" manualBreakCount="13">
    <brk id="63" max="7" man="1"/>
    <brk id="118" max="7" man="1"/>
    <brk id="159" max="7" man="1"/>
    <brk id="206" max="7" man="1"/>
    <brk id="248" max="7" man="1"/>
    <brk id="286" max="7" man="1"/>
    <brk id="316" max="7" man="1"/>
    <brk id="357" max="7" man="1"/>
    <brk id="394" max="7" man="1"/>
    <brk id="494" max="7" man="1"/>
    <brk id="544" max="7" man="1"/>
    <brk id="587" max="7" man="1"/>
    <brk id="61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8</vt:i4>
      </vt:variant>
    </vt:vector>
  </HeadingPairs>
  <TitlesOfParts>
    <vt:vector size="13" baseType="lpstr">
      <vt:lpstr>Titulní list</vt:lpstr>
      <vt:lpstr>Bilance Příjmů a Výdajů, saldo</vt:lpstr>
      <vt:lpstr>Příjmy</vt:lpstr>
      <vt:lpstr>Výdaje dle kapitol</vt:lpstr>
      <vt:lpstr>Výdaje</vt:lpstr>
      <vt:lpstr>Excel_BuiltIn__FilterDatabase_3</vt:lpstr>
      <vt:lpstr>'Bilance Příjmů a Výdajů, saldo'!Názvy_tisku</vt:lpstr>
      <vt:lpstr>Výdaje!Názvy_tisku</vt:lpstr>
      <vt:lpstr>'Výdaje dle kapitol'!Názvy_tisku</vt:lpstr>
      <vt:lpstr>'Bilance Příjmů a Výdajů, saldo'!Oblast_tisku</vt:lpstr>
      <vt:lpstr>Příjmy!Oblast_tisku</vt:lpstr>
      <vt:lpstr>Výdaje!Oblast_tisku</vt:lpstr>
      <vt:lpstr>'Výdaje dle kapitol'!Oblast_tisku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2019-09-25T06:38:06Z</cp:lastPrinted>
  <dcterms:created xsi:type="dcterms:W3CDTF">2012-08-08T17:47:29Z</dcterms:created>
  <dcterms:modified xsi:type="dcterms:W3CDTF">2019-10-02T07:31:12Z</dcterms:modified>
</cp:coreProperties>
</file>